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0720" windowHeight="14772" tabRatio="325" firstSheet="2" activeTab="2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fn.IFERROR" hidden="1">#NAME?</definedName>
    <definedName name="_xlnm.Print_Area" localSheetId="0">'program_wzór'!$A$1:$AE$110</definedName>
    <definedName name="_xlnm.Print_Area" localSheetId="2">'projekt harmonogram'!$A$1:$Z$130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10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2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<sst xmlns="http://schemas.openxmlformats.org/spreadsheetml/2006/main" count="392" uniqueCount="204">
  <si>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</si>
  <si>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</si>
  <si>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</si>
  <si>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</si>
  <si>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</si>
  <si>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</si>
  <si>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</si>
  <si>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</si>
  <si>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</si>
  <si>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</si>
  <si>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</si>
  <si>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</si>
  <si>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</si>
  <si>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</si>
  <si>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</si>
  <si>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</si>
  <si>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</si>
  <si>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</si>
  <si>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</si>
  <si>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</si>
  <si>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</si>
  <si>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</si>
  <si>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</si>
  <si>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</si>
  <si>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</si>
  <si>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</si>
  <si>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</si>
  <si>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</si>
  <si>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</si>
  <si>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</si>
  <si>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</si>
  <si>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</si>
  <si>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</si>
  <si>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</si>
  <si>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</si>
  <si>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</si>
  <si>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</si>
  <si>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</si>
  <si>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</si>
  <si>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</si>
  <si>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</si>
  <si>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</si>
  <si>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</si>
  <si>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</si>
  <si>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</si>
  <si>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</si>
  <si>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</si>
  <si>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</si>
  <si>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</si>
  <si>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</si>
  <si>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</si>
  <si>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</si>
  <si>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</si>
  <si>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</si>
  <si>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</si>
  <si>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</si>
  <si>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</si>
  <si>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</si>
  <si>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</si>
  <si>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</si>
  <si>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</si>
  <si>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</si>
  <si>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</si>
  <si>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</si>
  <si>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Statystyka</t>
  </si>
  <si>
    <t>350-HS2-2ST-22</t>
  </si>
  <si>
    <t>Demografia historyczna</t>
  </si>
  <si>
    <t>350-HS2-2DH-22</t>
  </si>
  <si>
    <t>Język obcy nowożytny (do wyboru)</t>
  </si>
  <si>
    <t>350-HS2-1JAN-22,1JRO, 1JNIE, …</t>
  </si>
  <si>
    <t>Zajęcia warsztatowe z języka obcego (do wyboru)</t>
  </si>
  <si>
    <t>350-HS2-1WJA-22, 1WJR, 1WJN, ...</t>
  </si>
  <si>
    <t>Nauki społeczne w warsztacie historyka</t>
  </si>
  <si>
    <t>350-HS2-2NSWH-22</t>
  </si>
  <si>
    <t>Historia historiografii</t>
  </si>
  <si>
    <t>350-HS2-C451C45-22</t>
  </si>
  <si>
    <t xml:space="preserve">Metodologia historii  </t>
  </si>
  <si>
    <t>350-HS2-1MH-22</t>
  </si>
  <si>
    <t>Technologia informacyjna i kompetencje akademickie</t>
  </si>
  <si>
    <t>350-HS2-1TIKA-22</t>
  </si>
  <si>
    <t>Ochrona praw własności intelektualnej</t>
  </si>
  <si>
    <t>350-HS2-1OPWI-22</t>
  </si>
  <si>
    <t>Zajęcia terenowe kierunkowe (Podlaskie)</t>
  </si>
  <si>
    <t>350-HS2-1ZTP-22</t>
  </si>
  <si>
    <t>Grupa Zajęć_ 1 Przedmioty podstawowe</t>
  </si>
  <si>
    <t>Grupa Zajęć_ 2 Przygotowanie pedagogiczno-psychologiczne*** moduł dla kandydatów do zawodu nauczyciela historii</t>
  </si>
  <si>
    <t>Pedagogika ogólna</t>
  </si>
  <si>
    <t>350-HS2-1PO-22</t>
  </si>
  <si>
    <t>System oświaty i prawo oświatowe</t>
  </si>
  <si>
    <t>350-HS2-2SOPO-22</t>
  </si>
  <si>
    <t>Teoria wychowania</t>
  </si>
  <si>
    <t>350-HS2-2TW-22</t>
  </si>
  <si>
    <t>Diagnostyka pedagogiczna</t>
  </si>
  <si>
    <t>350-HS2-1DP-22</t>
  </si>
  <si>
    <t>Warszatat diagnozy psychopedagogicznej</t>
  </si>
  <si>
    <t>350-HS2-1WDP-22</t>
  </si>
  <si>
    <t>Podstawy psychologii ogólnej</t>
  </si>
  <si>
    <t>350-HS2-1PPO-22</t>
  </si>
  <si>
    <t>Psychologia rozwojowa</t>
  </si>
  <si>
    <t>350-HS2-1PR-22</t>
  </si>
  <si>
    <t>Psychologia społeczna</t>
  </si>
  <si>
    <t>350-HS2-2PS-22</t>
  </si>
  <si>
    <t>Warsztaty komunikacji interpersonalnej</t>
  </si>
  <si>
    <t>350-HS2-1WKI-22</t>
  </si>
  <si>
    <t>Trening kreatywności</t>
  </si>
  <si>
    <t>350-HS2-1TK-22</t>
  </si>
  <si>
    <t>Praktyka psychologiczno-pedagogiczna</t>
  </si>
  <si>
    <t>350-HS2-1PPP-22</t>
  </si>
  <si>
    <t>Podstawy dydaktyki</t>
  </si>
  <si>
    <t>350-HS2-1PD-22</t>
  </si>
  <si>
    <t>Emisja głosu</t>
  </si>
  <si>
    <t>350-HS2-2EG-22</t>
  </si>
  <si>
    <t>Grupa Zajęć_ 3 Podstawy dydaktyki i emisja głosu*** moduł dla kandydatów do zawodu nauczyciela historii</t>
  </si>
  <si>
    <t>Grupa Zajęć_ 4 Edukacja historyczna w szkole***  moduł dla kandydatów do zawodu nauczyciela historii</t>
  </si>
  <si>
    <t>Dydaktyka historii cz. 1</t>
  </si>
  <si>
    <t>350-HS2-1DH1-22</t>
  </si>
  <si>
    <t>Dydaktyka historii cz. 2</t>
  </si>
  <si>
    <t>350-HS2-2DH2-22</t>
  </si>
  <si>
    <t>Dydaktyka historii cz. 3</t>
  </si>
  <si>
    <t>350-HS2-2DH3-22</t>
  </si>
  <si>
    <t>Praktyka/ Laboratorium 1 - SP</t>
  </si>
  <si>
    <t>350-HS2-1L1-22</t>
  </si>
  <si>
    <t>Praktyka/ Laborat. 2 - SP / SPP</t>
  </si>
  <si>
    <t>350-HS2-2L2-22</t>
  </si>
  <si>
    <t>Praktyka/ Laborat. 3 - SPP</t>
  </si>
  <si>
    <t>350-HS2-2L3-22</t>
  </si>
  <si>
    <t>Praktyka/ Zaj. teren. - SP (m-c IX przed 3. sem.)</t>
  </si>
  <si>
    <t>350-HS2-2ZTP1-22</t>
  </si>
  <si>
    <t>Praktyka/ Zaj. teren. - SPP (m-c II w 4. sem.)</t>
  </si>
  <si>
    <t>350-HS2-2ZTP2-22</t>
  </si>
  <si>
    <t xml:space="preserve">Technologia informacyjna warsztacie pracy nauczyciela historii </t>
  </si>
  <si>
    <t>350-HS2-1TIW-22</t>
  </si>
  <si>
    <t>BHP w warsztacie pracy nauczyciela historii</t>
  </si>
  <si>
    <t>350-HS2-1BHP-22</t>
  </si>
  <si>
    <t>Wykład monograficzny z wybranej epoki 1</t>
  </si>
  <si>
    <t>350-HS2-1WM1-22</t>
  </si>
  <si>
    <t>Wykład monograficzny z wybranej epoki 2</t>
  </si>
  <si>
    <t>350-HS2-1WM2-22</t>
  </si>
  <si>
    <t>Konwersatorium monograficzne z wybranej epoki 1</t>
  </si>
  <si>
    <t>350-HS2-1KM1-22</t>
  </si>
  <si>
    <t>Konwersatorium monograficzne z wybranej epoki 2</t>
  </si>
  <si>
    <t>350-HS2-1KM2-22</t>
  </si>
  <si>
    <t>Źródłoznawstwo i metodologia wybranej epoki 1</t>
  </si>
  <si>
    <t>350-HS2-1ZM1-22</t>
  </si>
  <si>
    <t>Źródłoznawstwo i metodologia wybranej epoki 2</t>
  </si>
  <si>
    <t>350-HS2-1ZM2-22</t>
  </si>
  <si>
    <t>Grupa Zajęć_ 5 Warsztat naukowy historyka wybranej epoki  - kandydaci do zawodu nauczyciela realizują jedną wybraną epokę (90 godz. - 7 pkt. ECTS)</t>
  </si>
  <si>
    <t>Historia gospodarcza, Historia kultury materialnej, Historia religii, Historia dyplomacji, Historia kartografii, Geografia historyczna, Historia kobiet, Historia geopolityki, Humanistyka cyfrowa, Pamięć i polityka historyczna, Historia idei, Historia pieniądza,  Historia sportu, Historia wiedzy itp.</t>
  </si>
  <si>
    <t>350-HS2-1PM1-22</t>
  </si>
  <si>
    <t>350-HS2-1PM2-22</t>
  </si>
  <si>
    <t>350-HS2-1PM3-22</t>
  </si>
  <si>
    <t>350-HS2-1PM4-22</t>
  </si>
  <si>
    <t>350-HS2-1PM5-22</t>
  </si>
  <si>
    <t>350-HS2-1PM6-22</t>
  </si>
  <si>
    <t>350-HS2-1PM7-22</t>
  </si>
  <si>
    <t xml:space="preserve">Przedmiot fakultatywny 1 </t>
  </si>
  <si>
    <t>350-HS2-2PF1-22</t>
  </si>
  <si>
    <t xml:space="preserve">Przedmiot fakultatywny 2 </t>
  </si>
  <si>
    <t>350-HS2-2PF2-22</t>
  </si>
  <si>
    <t xml:space="preserve">Grupa Zajęć_ 6 Przedmioty monograficzne - tematyka i kolejność realizacji zależne od wyboru studentów; kandydaci do zawodu nauczyciela realizują 1 wybrany przedmiot (30 godz.) </t>
  </si>
  <si>
    <t>Grupa Zajęć_ 7 Przedmioty fakultatywne kierunkowe - realizowane przez studentów nie będących kandydatami do zawodu nauczyciela</t>
  </si>
  <si>
    <t>Grupa Zajęć_ 8 Przedmioty dyplomowe</t>
  </si>
  <si>
    <t>Seminarium magisterskie cz. 1</t>
  </si>
  <si>
    <t>350-HS2-1SM1-22</t>
  </si>
  <si>
    <t>Seminarium magisterskie cz. 2</t>
  </si>
  <si>
    <t>350-HS2-1SM2-22</t>
  </si>
  <si>
    <t>Seminarium magisterskie cz. 3</t>
  </si>
  <si>
    <t>350-HS2-2SM3-22</t>
  </si>
  <si>
    <t>Seminarium magisterskie cz. 4</t>
  </si>
  <si>
    <t>350-HS2-2SM4-22</t>
  </si>
  <si>
    <t>Bloki tematyczne do wyboru (2 z 4) - realizują studenci, którzy nie wybierają ścieżki kształcenia pedagogicznego / (1 z 4 ) realizują studenci, którzy wybierają ściezkę kształcenia pedagogicznego</t>
  </si>
  <si>
    <t>Grupa Zajęć_ 9 Moduł 1</t>
  </si>
  <si>
    <t>Przedmiot 1 modułu 1</t>
  </si>
  <si>
    <t>Przedmiot 2 modułu 1</t>
  </si>
  <si>
    <t>Przedmiot 3 modułu 1</t>
  </si>
  <si>
    <t>Przedmiot 4 modułu 1</t>
  </si>
  <si>
    <t>Przedmiot 5 modułu 1</t>
  </si>
  <si>
    <t>Przedmiot 6 modułu 1</t>
  </si>
  <si>
    <t>Grupa Zajęć_ 10 Moduł 2</t>
  </si>
  <si>
    <t>Przedmiot 1 modułu 2</t>
  </si>
  <si>
    <t>Przedmiot 2 modułu 2</t>
  </si>
  <si>
    <t>Przedmiot 3 modułu 2</t>
  </si>
  <si>
    <t>Przedmiot 4 modułu 2</t>
  </si>
  <si>
    <t>Przedmiot 5 modułu 2</t>
  </si>
  <si>
    <t>Przedmiot 6 modułu 2</t>
  </si>
  <si>
    <t>Wstęp do badań historycznych</t>
  </si>
  <si>
    <t>350-HS2-1WBH-22</t>
  </si>
  <si>
    <t>Nauki pomocnicze w warsztacie historyka</t>
  </si>
  <si>
    <t>350-HS2-1NPWH-22</t>
  </si>
  <si>
    <t>2</t>
  </si>
  <si>
    <t>1</t>
  </si>
  <si>
    <t>3</t>
  </si>
  <si>
    <t>4</t>
  </si>
  <si>
    <t>Kierunek studiów: Historia</t>
  </si>
  <si>
    <t>Profil studiów: ogólnoakademicki</t>
  </si>
  <si>
    <t>Forma studiów: stacjonarne</t>
  </si>
  <si>
    <t>Zaopiniowany na Radzie Wydziału Historii i Stosunków Międzynarodowych</t>
  </si>
  <si>
    <t>Poziom studiów: II stopnia</t>
  </si>
  <si>
    <t>OGÓŁEM wariant programu A: naukowy</t>
  </si>
  <si>
    <t>OGÓŁEM wariant programu B: naczycielski</t>
  </si>
  <si>
    <t>Harmonogram realizacji programu studiów obowiązującego od roku akademickiego 2023/2024</t>
  </si>
  <si>
    <t>Zaopiniowany na RW HiSM 24.11.2022 r.</t>
  </si>
  <si>
    <t>Obowiązuje od roku akademickiego: 2023/2024</t>
  </si>
  <si>
    <r>
      <t xml:space="preserve">Grupa Zajęć_ 11  </t>
    </r>
    <r>
      <rPr>
        <b/>
        <sz val="11"/>
        <rFont val="Times New Roman"/>
        <family val="1"/>
      </rPr>
      <t>Przedmioty uzupełniające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</si>
</sst>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4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49" fontId="65" fillId="33" borderId="0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 locked="0"/>
    </xf>
    <xf numFmtId="0" fontId="65" fillId="33" borderId="65" xfId="0" applyFont="1" applyFill="1" applyBorder="1" applyAlignment="1" applyProtection="1">
      <alignment vertical="center"/>
      <protection locked="0"/>
    </xf>
    <xf numFmtId="0" fontId="65" fillId="33" borderId="25" xfId="0" applyFont="1" applyFill="1" applyBorder="1" applyAlignment="1" applyProtection="1" quotePrefix="1">
      <alignment horizontal="center" vertical="center"/>
      <protection locked="0"/>
    </xf>
    <xf numFmtId="0" fontId="65" fillId="33" borderId="27" xfId="0" applyFont="1" applyFill="1" applyBorder="1" applyAlignment="1" applyProtection="1" quotePrefix="1">
      <alignment horizontal="center" vertical="center"/>
      <protection locked="0"/>
    </xf>
    <xf numFmtId="49" fontId="65" fillId="33" borderId="0" xfId="0" applyNumberFormat="1" applyFont="1" applyFill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67" fillId="33" borderId="0" xfId="0" applyFont="1" applyFill="1" applyAlignment="1" applyProtection="1">
      <alignment vertical="center"/>
      <protection locked="0"/>
    </xf>
    <xf numFmtId="1" fontId="6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67" fillId="33" borderId="0" xfId="0" applyFont="1" applyFill="1" applyBorder="1" applyAlignment="1" applyProtection="1">
      <alignment vertical="center"/>
      <protection locked="0"/>
    </xf>
    <xf numFmtId="0" fontId="69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19" xfId="0" applyNumberFormat="1" applyFont="1" applyFill="1" applyBorder="1" applyAlignment="1" applyProtection="1">
      <alignment horizontal="center" vertical="center"/>
      <protection locked="0"/>
    </xf>
    <xf numFmtId="0" fontId="65" fillId="0" borderId="15" xfId="0" applyFont="1" applyFill="1" applyBorder="1" applyAlignment="1" applyProtection="1">
      <alignment horizontal="justify" vertical="center" wrapText="1"/>
      <protection locked="0"/>
    </xf>
    <xf numFmtId="0" fontId="65" fillId="0" borderId="15" xfId="0" applyFont="1" applyFill="1" applyBorder="1" applyAlignment="1" applyProtection="1">
      <alignment horizontal="justify" vertical="center"/>
      <protection locked="0"/>
    </xf>
    <xf numFmtId="0" fontId="65" fillId="0" borderId="15" xfId="0" applyFont="1" applyFill="1" applyBorder="1" applyAlignment="1">
      <alignment horizontal="justify" vertical="center" wrapText="1"/>
    </xf>
    <xf numFmtId="0" fontId="65" fillId="0" borderId="15" xfId="0" applyFont="1" applyFill="1" applyBorder="1" applyAlignment="1" applyProtection="1">
      <alignment horizontal="center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1" fontId="65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5" fillId="0" borderId="15" xfId="0" applyFont="1" applyFill="1" applyBorder="1" applyAlignment="1" applyProtection="1">
      <alignment horizontal="center" vertical="center" wrapText="1"/>
      <protection locked="0"/>
    </xf>
    <xf numFmtId="0" fontId="65" fillId="0" borderId="67" xfId="0" applyFont="1" applyFill="1" applyBorder="1" applyAlignment="1" applyProtection="1">
      <alignment horizontal="justify" vertical="center" wrapText="1"/>
      <protection locked="0"/>
    </xf>
    <xf numFmtId="0" fontId="65" fillId="0" borderId="64" xfId="0" applyFont="1" applyFill="1" applyBorder="1" applyAlignment="1" applyProtection="1">
      <alignment horizontal="justify" vertical="center" wrapText="1"/>
      <protection locked="0"/>
    </xf>
    <xf numFmtId="0" fontId="65" fillId="0" borderId="68" xfId="0" applyFont="1" applyFill="1" applyBorder="1" applyAlignment="1" applyProtection="1">
      <alignment horizontal="justify" vertical="center" wrapText="1"/>
      <protection locked="0"/>
    </xf>
    <xf numFmtId="0" fontId="65" fillId="0" borderId="69" xfId="0" applyFont="1" applyFill="1" applyBorder="1" applyAlignment="1" applyProtection="1">
      <alignment horizontal="justify" vertical="center" wrapText="1"/>
      <protection locked="0"/>
    </xf>
    <xf numFmtId="0" fontId="65" fillId="0" borderId="16" xfId="0" applyFont="1" applyFill="1" applyBorder="1" applyAlignment="1" applyProtection="1">
      <alignment horizontal="justify" vertical="center" wrapText="1"/>
      <protection locked="0"/>
    </xf>
    <xf numFmtId="0" fontId="65" fillId="0" borderId="70" xfId="0" applyFont="1" applyFill="1" applyBorder="1" applyAlignment="1" applyProtection="1">
      <alignment horizontal="justify" vertical="center" wrapText="1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11" fillId="33" borderId="72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center" vertical="center"/>
      <protection locked="0"/>
    </xf>
    <xf numFmtId="0" fontId="11" fillId="33" borderId="72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71" xfId="0" applyFont="1" applyFill="1" applyBorder="1" applyAlignment="1" applyProtection="1">
      <alignment horizontal="left" vertical="center" shrinkToFit="1"/>
      <protection locked="0"/>
    </xf>
    <xf numFmtId="0" fontId="65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0" fillId="33" borderId="0" xfId="0" applyFont="1" applyFill="1" applyAlignment="1">
      <alignment horizontal="left" vertical="center"/>
    </xf>
    <xf numFmtId="0" fontId="12" fillId="33" borderId="73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74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66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 applyProtection="1">
      <alignment horizontal="right" vertical="center"/>
      <protection locked="0"/>
    </xf>
    <xf numFmtId="0" fontId="66" fillId="33" borderId="75" xfId="0" applyFont="1" applyFill="1" applyBorder="1" applyAlignment="1" applyProtection="1">
      <alignment horizontal="right" vertical="center"/>
      <protection locked="0"/>
    </xf>
    <xf numFmtId="0" fontId="11" fillId="33" borderId="73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1" fillId="0" borderId="73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75" xfId="0" applyFont="1" applyBorder="1" applyAlignment="1">
      <alignment horizontal="center" vertical="center" wrapText="1"/>
    </xf>
    <xf numFmtId="0" fontId="12" fillId="33" borderId="71" xfId="0" applyFont="1" applyFill="1" applyBorder="1" applyAlignment="1">
      <alignment vertical="center"/>
    </xf>
    <xf numFmtId="0" fontId="11" fillId="33" borderId="73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7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66" xfId="0" applyFont="1" applyFill="1" applyBorder="1" applyAlignment="1" applyProtection="1">
      <alignment horizontal="left" vertical="center" shrinkToFit="1"/>
      <protection locked="0"/>
    </xf>
    <xf numFmtId="0" fontId="11" fillId="33" borderId="75" xfId="0" applyFont="1" applyFill="1" applyBorder="1" applyAlignment="1" applyProtection="1">
      <alignment horizontal="left" vertical="center" shrinkToFit="1"/>
      <protection locked="0"/>
    </xf>
    <xf numFmtId="0" fontId="65" fillId="0" borderId="15" xfId="0" applyFont="1" applyFill="1" applyBorder="1" applyAlignment="1" applyProtection="1">
      <alignment horizontal="left" vertical="center" wrapText="1"/>
      <protection locked="0"/>
    </xf>
    <xf numFmtId="0" fontId="65" fillId="0" borderId="15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 applyProtection="1">
      <alignment horizontal="left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 shrinkToFit="1"/>
      <protection locked="0"/>
    </xf>
    <xf numFmtId="0" fontId="12" fillId="33" borderId="76" xfId="0" applyFont="1" applyFill="1" applyBorder="1" applyAlignment="1" applyProtection="1">
      <alignment horizontal="center" vertical="center" wrapText="1" shrinkToFit="1"/>
      <protection locked="0"/>
    </xf>
    <xf numFmtId="0" fontId="12" fillId="33" borderId="11" xfId="0" applyFont="1" applyFill="1" applyBorder="1" applyAlignment="1" applyProtection="1">
      <alignment horizontal="center" vertical="center" wrapText="1" shrinkToFit="1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9.125" defaultRowHeight="12.75"/>
  <cols>
    <col min="1" max="1" width="6.625" style="1" customWidth="1"/>
    <col min="2" max="2" width="37.375" style="2" customWidth="1"/>
    <col min="3" max="3" width="12.50390625" style="3" customWidth="1"/>
    <col min="4" max="27" width="3.625" style="2" customWidth="1"/>
    <col min="28" max="29" width="9.125" style="2" customWidth="1"/>
    <col min="30" max="30" width="13.00390625" style="2" customWidth="1"/>
    <col min="31" max="31" width="6.00390625" style="2" customWidth="1"/>
    <col min="32" max="16384" width="9.125" style="2" customWidth="1"/>
  </cols>
  <sheetData>
    <row r="1" spans="1:9" ht="15.75">
      <c r="A1" s="206" t="s">
        <v>42</v>
      </c>
      <c r="B1" s="207"/>
      <c r="C1" s="207"/>
      <c r="D1" s="207"/>
      <c r="E1" s="207"/>
      <c r="F1" s="207"/>
      <c r="G1" s="207"/>
      <c r="H1" s="207"/>
      <c r="I1" s="207"/>
    </row>
    <row r="2" spans="1:27" ht="19.5" customHeight="1" thickBot="1">
      <c r="A2" s="219" t="s">
        <v>20</v>
      </c>
      <c r="B2" s="220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08" t="s">
        <v>3</v>
      </c>
      <c r="H3" s="209"/>
      <c r="I3" s="209"/>
      <c r="J3" s="209"/>
      <c r="K3" s="209"/>
      <c r="L3" s="209"/>
      <c r="M3" s="209"/>
      <c r="N3" s="210"/>
      <c r="O3" s="214" t="s">
        <v>0</v>
      </c>
      <c r="P3" s="215"/>
      <c r="Q3" s="215"/>
      <c r="R3" s="215"/>
      <c r="S3" s="214" t="s">
        <v>1</v>
      </c>
      <c r="T3" s="215"/>
      <c r="U3" s="215"/>
      <c r="V3" s="215"/>
      <c r="W3" s="214" t="s">
        <v>2</v>
      </c>
      <c r="X3" s="215"/>
      <c r="Y3" s="215"/>
      <c r="Z3" s="215"/>
      <c r="AA3" s="221" t="s">
        <v>55</v>
      </c>
      <c r="AB3" s="222"/>
      <c r="AC3" s="222"/>
      <c r="AD3" s="222"/>
      <c r="AE3" s="223"/>
    </row>
    <row r="4" spans="6:31" ht="16.5" customHeight="1" thickBot="1" thickTop="1">
      <c r="F4" s="4"/>
      <c r="G4" s="211"/>
      <c r="H4" s="212"/>
      <c r="I4" s="212"/>
      <c r="J4" s="212"/>
      <c r="K4" s="212"/>
      <c r="L4" s="212"/>
      <c r="M4" s="212"/>
      <c r="N4" s="213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14" t="s">
        <v>9</v>
      </c>
      <c r="Z4" s="227"/>
      <c r="AA4" s="224"/>
      <c r="AB4" s="225"/>
      <c r="AC4" s="225"/>
      <c r="AD4" s="225"/>
      <c r="AE4" s="226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02" t="s">
        <v>28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4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181" t="s">
        <v>11</v>
      </c>
      <c r="B13" s="182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02" t="s">
        <v>29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4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181" t="s">
        <v>11</v>
      </c>
      <c r="B20" s="182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28" t="s">
        <v>30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181" t="s">
        <v>11</v>
      </c>
      <c r="B27" s="182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02" t="s">
        <v>31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4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18" t="s">
        <v>11</v>
      </c>
      <c r="B34" s="195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02" t="s">
        <v>32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4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194" t="s">
        <v>11</v>
      </c>
      <c r="B41" s="195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02" t="s">
        <v>33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4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181" t="s">
        <v>11</v>
      </c>
      <c r="B48" s="182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198" t="s">
        <v>37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200"/>
    </row>
    <row r="50" spans="1:31" ht="16.5" customHeight="1" thickBot="1">
      <c r="A50" s="198" t="s">
        <v>35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200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01" t="s">
        <v>11</v>
      </c>
      <c r="B56" s="182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02" t="s">
        <v>36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4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01" t="s">
        <v>11</v>
      </c>
      <c r="B63" s="182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28" t="s">
        <v>38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30"/>
    </row>
    <row r="65" spans="1:31" ht="16.5" customHeight="1" thickBot="1">
      <c r="A65" s="231" t="s">
        <v>35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3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01" t="s">
        <v>11</v>
      </c>
      <c r="B71" s="182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02" t="s">
        <v>39</v>
      </c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4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194" t="s">
        <v>11</v>
      </c>
      <c r="B78" s="195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28" t="s">
        <v>41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30"/>
    </row>
    <row r="80" spans="1:31" ht="16.5" customHeight="1" thickBot="1">
      <c r="A80" s="231" t="s">
        <v>40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3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198" t="s">
        <v>36</v>
      </c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234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181" t="s">
        <v>11</v>
      </c>
      <c r="B93" s="182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02" t="s">
        <v>34</v>
      </c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4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192" t="s">
        <v>14</v>
      </c>
      <c r="B96" s="193"/>
      <c r="C96" s="146"/>
      <c r="D96" s="141">
        <f>D13+D20+D27+D34+D41+D48+D56+D63+D71+D78+D86+D93+D95</f>
        <v>0</v>
      </c>
      <c r="E96" s="196">
        <f>E95+E41+E34+E27+E20+E13+E63+E71+E78+E86+E93</f>
        <v>0</v>
      </c>
      <c r="F96" s="197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16" t="s">
        <v>13</v>
      </c>
      <c r="K99" s="216"/>
      <c r="L99" s="216"/>
      <c r="M99" s="216"/>
      <c r="N99" s="217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186" t="s">
        <v>57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8"/>
    </row>
    <row r="102" spans="1:31" ht="16.5" customHeight="1">
      <c r="A102" s="189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1"/>
    </row>
    <row r="103" spans="1:31" ht="16.5" customHeight="1">
      <c r="A103" s="179" t="s">
        <v>47</v>
      </c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</row>
    <row r="104" spans="1:31" ht="14.25" customHeight="1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</row>
    <row r="105" spans="1:31" ht="30.75" customHeight="1">
      <c r="A105" s="179" t="s">
        <v>58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85" t="e">
        <f>(AA96/D96)*100</f>
        <v>#DIV/0!</v>
      </c>
      <c r="AB105" s="185"/>
      <c r="AC105" s="185"/>
      <c r="AD105" s="185"/>
      <c r="AE105" s="185"/>
    </row>
    <row r="106" spans="1:31" ht="28.5" customHeight="1">
      <c r="A106" s="179" t="s">
        <v>48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85" t="e">
        <f>(AB96/D96)*100</f>
        <v>#DIV/0!</v>
      </c>
      <c r="AB106" s="185"/>
      <c r="AC106" s="185"/>
      <c r="AD106" s="185"/>
      <c r="AE106" s="185"/>
    </row>
    <row r="107" spans="1:31" ht="16.5" customHeight="1">
      <c r="A107" s="177" t="s">
        <v>52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80" t="e">
        <f>AD96*100/D96</f>
        <v>#DIV/0!</v>
      </c>
      <c r="AB107" s="180"/>
      <c r="AC107" s="180"/>
      <c r="AD107" s="180"/>
      <c r="AE107" s="180"/>
    </row>
    <row r="108" spans="1:31" ht="30.75" customHeight="1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80"/>
      <c r="AB108" s="180"/>
      <c r="AC108" s="180"/>
      <c r="AD108" s="180"/>
      <c r="AE108" s="180"/>
    </row>
    <row r="109" spans="1:31" ht="16.5" customHeight="1">
      <c r="A109" s="177" t="s">
        <v>49</v>
      </c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80" t="e">
        <f>AE96/D96*100</f>
        <v>#DIV/0!</v>
      </c>
      <c r="AB109" s="180"/>
      <c r="AC109" s="180"/>
      <c r="AD109" s="180"/>
      <c r="AE109" s="180"/>
    </row>
    <row r="110" spans="1:31" ht="16.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80"/>
      <c r="AB110" s="180"/>
      <c r="AC110" s="180"/>
      <c r="AD110" s="180"/>
      <c r="AE110" s="180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3.5">
      <c r="G167" s="77"/>
    </row>
    <row r="168" ht="13.5">
      <c r="G168" s="77"/>
    </row>
    <row r="169" ht="13.5">
      <c r="G169" s="77"/>
    </row>
    <row r="170" ht="13.5">
      <c r="G170" s="77"/>
    </row>
    <row r="171" ht="13.5">
      <c r="G171" s="77"/>
    </row>
    <row r="172" ht="13.5">
      <c r="G172" s="77"/>
    </row>
    <row r="173" ht="13.5">
      <c r="G173" s="77"/>
    </row>
    <row r="174" ht="13.5">
      <c r="G174" s="77"/>
    </row>
    <row r="175" ht="13.5">
      <c r="G175" s="77"/>
    </row>
    <row r="176" ht="13.5">
      <c r="G176" s="77"/>
    </row>
    <row r="177" ht="13.5">
      <c r="G177" s="77"/>
    </row>
    <row r="178" ht="13.5">
      <c r="G178" s="77"/>
    </row>
    <row r="179" ht="13.5">
      <c r="G179" s="77"/>
    </row>
    <row r="180" ht="13.5">
      <c r="G180" s="77"/>
    </row>
    <row r="181" ht="13.5">
      <c r="G181" s="77"/>
    </row>
    <row r="182" ht="13.5">
      <c r="G182" s="77"/>
    </row>
    <row r="183" ht="13.5">
      <c r="G183" s="77"/>
    </row>
    <row r="184" ht="13.5">
      <c r="G184" s="77"/>
    </row>
    <row r="185" ht="13.5">
      <c r="G185" s="77"/>
    </row>
    <row r="186" ht="13.5">
      <c r="G186" s="77"/>
    </row>
    <row r="187" ht="13.5">
      <c r="G187" s="77"/>
    </row>
    <row r="188" ht="13.5">
      <c r="G188" s="77"/>
    </row>
    <row r="189" ht="13.5">
      <c r="G189" s="77"/>
    </row>
    <row r="190" ht="13.5">
      <c r="G190" s="77"/>
    </row>
    <row r="191" ht="13.5">
      <c r="G191" s="77"/>
    </row>
    <row r="192" ht="13.5">
      <c r="G192" s="77"/>
    </row>
    <row r="193" ht="13.5">
      <c r="G193" s="77"/>
    </row>
    <row r="194" ht="13.5">
      <c r="G194" s="77"/>
    </row>
    <row r="195" ht="13.5">
      <c r="G195" s="77"/>
    </row>
    <row r="196" ht="13.5">
      <c r="G196" s="77"/>
    </row>
    <row r="197" ht="13.5">
      <c r="G197" s="77"/>
    </row>
    <row r="198" ht="13.5">
      <c r="G198" s="77"/>
    </row>
    <row r="199" ht="13.5">
      <c r="G199" s="77"/>
    </row>
    <row r="200" ht="13.5">
      <c r="G200" s="77"/>
    </row>
    <row r="201" ht="13.5">
      <c r="G201" s="77"/>
    </row>
    <row r="202" ht="13.5">
      <c r="G202" s="77"/>
    </row>
    <row r="203" ht="13.5">
      <c r="G203" s="77"/>
    </row>
    <row r="204" ht="13.5">
      <c r="G204" s="77"/>
    </row>
    <row r="205" ht="13.5">
      <c r="G205" s="77"/>
    </row>
    <row r="206" ht="13.5">
      <c r="G206" s="77"/>
    </row>
    <row r="207" ht="13.5">
      <c r="G207" s="77"/>
    </row>
    <row r="208" ht="13.5">
      <c r="G208" s="77"/>
    </row>
    <row r="209" ht="13.5">
      <c r="G209" s="77"/>
    </row>
    <row r="210" ht="13.5">
      <c r="G210" s="77"/>
    </row>
    <row r="211" ht="13.5">
      <c r="G211" s="77"/>
    </row>
    <row r="212" ht="13.5">
      <c r="G212" s="77"/>
    </row>
    <row r="213" ht="13.5">
      <c r="G213" s="77"/>
    </row>
    <row r="214" ht="13.5">
      <c r="G214" s="77"/>
    </row>
    <row r="215" ht="13.5">
      <c r="G215" s="77"/>
    </row>
    <row r="216" ht="13.5">
      <c r="G216" s="77"/>
    </row>
    <row r="217" ht="13.5">
      <c r="G217" s="77"/>
    </row>
    <row r="218" ht="13.5">
      <c r="G218" s="77"/>
    </row>
    <row r="219" ht="13.5">
      <c r="G219" s="77"/>
    </row>
    <row r="220" ht="13.5">
      <c r="G220" s="77"/>
    </row>
    <row r="221" ht="13.5">
      <c r="G221" s="77"/>
    </row>
    <row r="222" ht="13.5">
      <c r="G222" s="77"/>
    </row>
    <row r="223" ht="13.5">
      <c r="G223" s="77"/>
    </row>
    <row r="224" ht="13.5">
      <c r="G224" s="77"/>
    </row>
    <row r="225" ht="13.5">
      <c r="G225" s="77"/>
    </row>
    <row r="226" ht="13.5">
      <c r="G226" s="77"/>
    </row>
    <row r="227" ht="13.5">
      <c r="G227" s="77"/>
    </row>
    <row r="228" ht="13.5">
      <c r="G228" s="77"/>
    </row>
    <row r="229" ht="13.5">
      <c r="G229" s="77"/>
    </row>
    <row r="230" ht="13.5">
      <c r="G230" s="77"/>
    </row>
    <row r="231" ht="13.5">
      <c r="G231" s="77"/>
    </row>
    <row r="232" ht="13.5">
      <c r="G232" s="77"/>
    </row>
    <row r="233" ht="13.5">
      <c r="G233" s="77"/>
    </row>
    <row r="234" ht="13.5">
      <c r="G234" s="77"/>
    </row>
    <row r="235" ht="13.5">
      <c r="G235" s="77"/>
    </row>
    <row r="236" ht="13.5">
      <c r="G236" s="77"/>
    </row>
    <row r="237" ht="13.5">
      <c r="G237" s="77"/>
    </row>
    <row r="238" ht="13.5">
      <c r="G238" s="77"/>
    </row>
    <row r="239" ht="13.5">
      <c r="G239" s="77"/>
    </row>
    <row r="240" ht="13.5">
      <c r="G240" s="77"/>
    </row>
    <row r="241" ht="13.5"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  <row r="256" ht="13.5">
      <c r="G256" s="77"/>
    </row>
    <row r="257" ht="13.5">
      <c r="G257" s="77"/>
    </row>
    <row r="258" ht="13.5">
      <c r="G258" s="77"/>
    </row>
    <row r="259" ht="13.5">
      <c r="G259" s="77"/>
    </row>
    <row r="260" ht="13.5">
      <c r="G260" s="77"/>
    </row>
    <row r="261" ht="13.5">
      <c r="G261" s="77"/>
    </row>
    <row r="262" ht="13.5">
      <c r="G262" s="77"/>
    </row>
    <row r="263" ht="13.5">
      <c r="G263" s="77"/>
    </row>
    <row r="264" ht="13.5">
      <c r="G264" s="77"/>
    </row>
  </sheetData>
  <sheetProtection/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7:AE7"/>
    <mergeCell ref="A14:AE14"/>
    <mergeCell ref="A21:AE21"/>
    <mergeCell ref="A28:AE28"/>
    <mergeCell ref="A35:AE35"/>
    <mergeCell ref="A42:AE42"/>
    <mergeCell ref="A27:B27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9.125" defaultRowHeight="12.75"/>
  <cols>
    <col min="1" max="1" width="6.625" style="1" customWidth="1"/>
    <col min="2" max="2" width="69.00390625" style="2" customWidth="1"/>
    <col min="3" max="3" width="12.50390625" style="3" customWidth="1"/>
    <col min="4" max="4" width="3.75390625" style="2" customWidth="1"/>
    <col min="5" max="5" width="5.375" style="161" customWidth="1"/>
    <col min="6" max="6" width="8.625" style="161" customWidth="1"/>
    <col min="7" max="7" width="6.625" style="161" customWidth="1"/>
    <col min="8" max="8" width="13.50390625" style="161" customWidth="1"/>
    <col min="9" max="9" width="7.50390625" style="161" customWidth="1"/>
    <col min="10" max="24" width="3.625" style="165" customWidth="1"/>
    <col min="25" max="25" width="3.625" style="93" customWidth="1"/>
    <col min="26" max="27" width="9.125" style="93" customWidth="1"/>
    <col min="28" max="28" width="13.00390625" style="93" customWidth="1"/>
    <col min="29" max="29" width="6.00390625" style="93" customWidth="1"/>
    <col min="30" max="30" width="9.125" style="93" customWidth="1"/>
    <col min="31" max="16384" width="9.125" style="2" customWidth="1"/>
  </cols>
  <sheetData>
    <row r="1" spans="1:7" ht="15.75">
      <c r="A1" s="206" t="s">
        <v>59</v>
      </c>
      <c r="B1" s="207"/>
      <c r="C1" s="207"/>
      <c r="D1" s="207"/>
      <c r="E1" s="207"/>
      <c r="F1" s="207"/>
      <c r="G1" s="207"/>
    </row>
    <row r="2" spans="1:25" ht="19.5" customHeight="1" thickBot="1">
      <c r="A2" s="219" t="s">
        <v>20</v>
      </c>
      <c r="B2" s="220"/>
      <c r="C2" s="74"/>
      <c r="O2" s="166"/>
      <c r="Q2" s="166"/>
      <c r="S2" s="166"/>
      <c r="U2" s="166"/>
      <c r="W2" s="166"/>
      <c r="Y2" s="167"/>
    </row>
    <row r="3" spans="5:24" ht="12.75" customHeight="1" thickTop="1">
      <c r="E3" s="221" t="s">
        <v>55</v>
      </c>
      <c r="F3" s="222"/>
      <c r="G3" s="222"/>
      <c r="H3" s="222"/>
      <c r="I3" s="22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24"/>
      <c r="F4" s="225"/>
      <c r="G4" s="225"/>
      <c r="H4" s="225"/>
      <c r="I4" s="226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</row>
    <row r="7" spans="1:30" s="160" customFormat="1" ht="16.5" customHeight="1" thickBot="1" thickTop="1">
      <c r="A7" s="202" t="s">
        <v>28</v>
      </c>
      <c r="B7" s="203"/>
      <c r="C7" s="203"/>
      <c r="D7" s="203"/>
      <c r="E7" s="203"/>
      <c r="F7" s="203"/>
      <c r="G7" s="203"/>
      <c r="H7" s="203"/>
      <c r="I7" s="20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60" customFormat="1" ht="16.5" customHeight="1" thickBot="1" thickTop="1">
      <c r="A13" s="181" t="s">
        <v>11</v>
      </c>
      <c r="B13" s="182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02" t="s">
        <v>29</v>
      </c>
      <c r="B14" s="203"/>
      <c r="C14" s="203"/>
      <c r="D14" s="203"/>
      <c r="E14" s="203"/>
      <c r="F14" s="203"/>
      <c r="G14" s="203"/>
      <c r="H14" s="203"/>
      <c r="I14" s="20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60" customFormat="1" ht="16.5" customHeight="1" thickBot="1" thickTop="1">
      <c r="A20" s="181" t="s">
        <v>11</v>
      </c>
      <c r="B20" s="182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02" t="s">
        <v>30</v>
      </c>
      <c r="B21" s="203"/>
      <c r="C21" s="203"/>
      <c r="D21" s="203"/>
      <c r="E21" s="203"/>
      <c r="F21" s="203"/>
      <c r="G21" s="203"/>
      <c r="H21" s="203"/>
      <c r="I21" s="20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60" customFormat="1" ht="16.5" customHeight="1" thickBot="1" thickTop="1">
      <c r="A27" s="181" t="s">
        <v>11</v>
      </c>
      <c r="B27" s="182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02" t="s">
        <v>31</v>
      </c>
      <c r="B28" s="203"/>
      <c r="C28" s="203"/>
      <c r="D28" s="203"/>
      <c r="E28" s="203"/>
      <c r="F28" s="203"/>
      <c r="G28" s="203"/>
      <c r="H28" s="203"/>
      <c r="I28" s="20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60" customFormat="1" ht="16.5" customHeight="1" thickBot="1" thickTop="1">
      <c r="A34" s="218" t="s">
        <v>11</v>
      </c>
      <c r="B34" s="195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02" t="s">
        <v>32</v>
      </c>
      <c r="B35" s="203"/>
      <c r="C35" s="203"/>
      <c r="D35" s="203"/>
      <c r="E35" s="203"/>
      <c r="F35" s="203"/>
      <c r="G35" s="203"/>
      <c r="H35" s="203"/>
      <c r="I35" s="20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60" customFormat="1" ht="16.5" customHeight="1" thickBot="1" thickTop="1">
      <c r="A41" s="194" t="s">
        <v>11</v>
      </c>
      <c r="B41" s="195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60" customFormat="1" ht="16.5" customHeight="1" thickBot="1" thickTop="1">
      <c r="A42" s="202" t="s">
        <v>33</v>
      </c>
      <c r="B42" s="203"/>
      <c r="C42" s="203"/>
      <c r="D42" s="203"/>
      <c r="E42" s="203"/>
      <c r="F42" s="203"/>
      <c r="G42" s="203"/>
      <c r="H42" s="203"/>
      <c r="I42" s="20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60" customFormat="1" ht="16.5" customHeight="1" thickBot="1" thickTop="1">
      <c r="A48" s="181" t="s">
        <v>11</v>
      </c>
      <c r="B48" s="182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28" t="s">
        <v>37</v>
      </c>
      <c r="B49" s="229"/>
      <c r="C49" s="229"/>
      <c r="D49" s="229"/>
      <c r="E49" s="229"/>
      <c r="F49" s="229"/>
      <c r="G49" s="229"/>
      <c r="H49" s="229"/>
      <c r="I49" s="230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29" ht="16.5" customHeight="1" thickBot="1">
      <c r="A50" s="231" t="s">
        <v>35</v>
      </c>
      <c r="B50" s="232"/>
      <c r="C50" s="232"/>
      <c r="D50" s="232"/>
      <c r="E50" s="232"/>
      <c r="F50" s="232"/>
      <c r="G50" s="232"/>
      <c r="H50" s="232"/>
      <c r="I50" s="233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60" customFormat="1" ht="16.5" customHeight="1" thickBot="1" thickTop="1">
      <c r="A56" s="201" t="s">
        <v>11</v>
      </c>
      <c r="B56" s="182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02" t="s">
        <v>36</v>
      </c>
      <c r="B57" s="203"/>
      <c r="C57" s="203"/>
      <c r="D57" s="203"/>
      <c r="E57" s="203"/>
      <c r="F57" s="203"/>
      <c r="G57" s="203"/>
      <c r="H57" s="203"/>
      <c r="I57" s="20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60" customFormat="1" ht="16.5" customHeight="1" thickBot="1" thickTop="1">
      <c r="A63" s="201" t="s">
        <v>11</v>
      </c>
      <c r="B63" s="182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28" t="s">
        <v>38</v>
      </c>
      <c r="B64" s="229"/>
      <c r="C64" s="229"/>
      <c r="D64" s="229"/>
      <c r="E64" s="229"/>
      <c r="F64" s="229"/>
      <c r="G64" s="229"/>
      <c r="H64" s="229"/>
      <c r="I64" s="230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</row>
    <row r="65" spans="1:29" ht="16.5" customHeight="1" thickBot="1">
      <c r="A65" s="231" t="s">
        <v>35</v>
      </c>
      <c r="B65" s="232"/>
      <c r="C65" s="232"/>
      <c r="D65" s="232"/>
      <c r="E65" s="232"/>
      <c r="F65" s="232"/>
      <c r="G65" s="232"/>
      <c r="H65" s="232"/>
      <c r="I65" s="23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60" customFormat="1" ht="16.5" customHeight="1" thickBot="1" thickTop="1">
      <c r="A71" s="201" t="s">
        <v>11</v>
      </c>
      <c r="B71" s="182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02" t="s">
        <v>39</v>
      </c>
      <c r="B72" s="203"/>
      <c r="C72" s="203"/>
      <c r="D72" s="203"/>
      <c r="E72" s="203"/>
      <c r="F72" s="203"/>
      <c r="G72" s="203"/>
      <c r="H72" s="203"/>
      <c r="I72" s="20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60" customFormat="1" ht="16.5" customHeight="1" thickBot="1" thickTop="1">
      <c r="A78" s="194" t="s">
        <v>11</v>
      </c>
      <c r="B78" s="195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28" t="s">
        <v>41</v>
      </c>
      <c r="B79" s="229"/>
      <c r="C79" s="229"/>
      <c r="D79" s="229"/>
      <c r="E79" s="229"/>
      <c r="F79" s="229"/>
      <c r="G79" s="229"/>
      <c r="H79" s="229"/>
      <c r="I79" s="230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</row>
    <row r="80" spans="1:29" ht="16.5" customHeight="1" thickBot="1">
      <c r="A80" s="231" t="s">
        <v>40</v>
      </c>
      <c r="B80" s="232"/>
      <c r="C80" s="232"/>
      <c r="D80" s="232"/>
      <c r="E80" s="232"/>
      <c r="F80" s="232"/>
      <c r="G80" s="232"/>
      <c r="H80" s="232"/>
      <c r="I80" s="233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60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02" t="s">
        <v>36</v>
      </c>
      <c r="B87" s="203"/>
      <c r="C87" s="203"/>
      <c r="D87" s="203"/>
      <c r="E87" s="203"/>
      <c r="F87" s="203"/>
      <c r="G87" s="203"/>
      <c r="H87" s="203"/>
      <c r="I87" s="20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60" customFormat="1" ht="16.5" customHeight="1" thickBot="1" thickTop="1">
      <c r="A93" s="181" t="s">
        <v>11</v>
      </c>
      <c r="B93" s="182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02" t="s">
        <v>34</v>
      </c>
      <c r="B94" s="203"/>
      <c r="C94" s="203"/>
      <c r="D94" s="203"/>
      <c r="E94" s="203"/>
      <c r="F94" s="203"/>
      <c r="G94" s="203"/>
      <c r="H94" s="203"/>
      <c r="I94" s="20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192" t="s">
        <v>14</v>
      </c>
      <c r="B96" s="193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30" ht="48.75" customHeight="1">
      <c r="A98" s="235" t="s">
        <v>57</v>
      </c>
      <c r="B98" s="235"/>
      <c r="C98" s="235"/>
      <c r="D98" s="235"/>
      <c r="E98" s="235"/>
      <c r="F98" s="235"/>
      <c r="G98" s="235"/>
      <c r="H98" s="185">
        <f>G96</f>
        <v>0</v>
      </c>
      <c r="I98" s="185"/>
      <c r="J98" s="171"/>
      <c r="K98" s="171"/>
      <c r="L98" s="171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36" t="s">
        <v>47</v>
      </c>
      <c r="B99" s="236"/>
      <c r="C99" s="236"/>
      <c r="D99" s="236"/>
      <c r="E99" s="236"/>
      <c r="F99" s="236"/>
      <c r="G99" s="236"/>
      <c r="H99" s="185"/>
      <c r="I99" s="185"/>
      <c r="J99" s="171"/>
      <c r="K99" s="171"/>
      <c r="L99" s="171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36" t="s">
        <v>58</v>
      </c>
      <c r="B100" s="236"/>
      <c r="C100" s="236"/>
      <c r="D100" s="236"/>
      <c r="E100" s="236"/>
      <c r="F100" s="236"/>
      <c r="G100" s="236"/>
      <c r="H100" s="185" t="e">
        <f>(E96/D96)*100</f>
        <v>#DIV/0!</v>
      </c>
      <c r="I100" s="185"/>
      <c r="J100" s="171"/>
      <c r="K100" s="171"/>
      <c r="L100" s="171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36" t="s">
        <v>61</v>
      </c>
      <c r="B101" s="236"/>
      <c r="C101" s="236"/>
      <c r="D101" s="236"/>
      <c r="E101" s="236"/>
      <c r="F101" s="236"/>
      <c r="G101" s="236"/>
      <c r="H101" s="185" t="e">
        <f>(F96/D96)*100</f>
        <v>#DIV/0!</v>
      </c>
      <c r="I101" s="185"/>
      <c r="J101" s="171"/>
      <c r="K101" s="171"/>
      <c r="L101" s="171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35" t="s">
        <v>52</v>
      </c>
      <c r="B102" s="235"/>
      <c r="C102" s="235"/>
      <c r="D102" s="235"/>
      <c r="E102" s="235"/>
      <c r="F102" s="235"/>
      <c r="G102" s="235"/>
      <c r="H102" s="180" t="e">
        <f>H96*100/D96</f>
        <v>#DIV/0!</v>
      </c>
      <c r="I102" s="180"/>
      <c r="J102" s="170"/>
      <c r="K102" s="170"/>
      <c r="L102" s="170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35" t="s">
        <v>49</v>
      </c>
      <c r="B103" s="235"/>
      <c r="C103" s="235"/>
      <c r="D103" s="235"/>
      <c r="E103" s="235"/>
      <c r="F103" s="235"/>
      <c r="G103" s="235"/>
      <c r="H103" s="180" t="e">
        <f>I96/D96*100</f>
        <v>#DIV/0!</v>
      </c>
      <c r="I103" s="180"/>
      <c r="J103" s="170"/>
      <c r="K103" s="170"/>
      <c r="L103" s="170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3"/>
      <c r="Y104" s="148"/>
      <c r="Z104" s="148"/>
      <c r="AA104" s="148"/>
      <c r="AB104" s="148"/>
      <c r="AC104" s="148"/>
    </row>
    <row r="105" spans="5:29" ht="16.5" customHeight="1">
      <c r="E105" s="163"/>
      <c r="Y105" s="148"/>
      <c r="Z105" s="148"/>
      <c r="AA105" s="148"/>
      <c r="AB105" s="148"/>
      <c r="AC105" s="148"/>
    </row>
    <row r="106" ht="16.5" customHeight="1">
      <c r="E106" s="163"/>
    </row>
    <row r="107" ht="16.5" customHeight="1">
      <c r="E107" s="163"/>
    </row>
    <row r="108" ht="16.5" customHeight="1">
      <c r="E108" s="163"/>
    </row>
    <row r="109" ht="16.5" customHeight="1">
      <c r="E109" s="163"/>
    </row>
    <row r="110" ht="16.5" customHeight="1">
      <c r="E110" s="163"/>
    </row>
    <row r="111" ht="16.5" customHeight="1">
      <c r="E111" s="163"/>
    </row>
    <row r="112" ht="16.5" customHeight="1">
      <c r="E112" s="163"/>
    </row>
    <row r="113" ht="16.5" customHeight="1">
      <c r="E113" s="163"/>
    </row>
    <row r="114" ht="16.5" customHeight="1">
      <c r="E114" s="163"/>
    </row>
    <row r="115" ht="16.5" customHeight="1">
      <c r="E115" s="163"/>
    </row>
    <row r="116" ht="16.5" customHeight="1">
      <c r="E116" s="163"/>
    </row>
    <row r="117" ht="16.5" customHeight="1">
      <c r="E117" s="163"/>
    </row>
    <row r="118" ht="16.5" customHeight="1">
      <c r="E118" s="163"/>
    </row>
    <row r="119" ht="16.5" customHeight="1">
      <c r="E119" s="163"/>
    </row>
    <row r="120" ht="16.5" customHeight="1">
      <c r="E120" s="163"/>
    </row>
    <row r="121" ht="16.5" customHeight="1">
      <c r="E121" s="163"/>
    </row>
    <row r="122" ht="16.5" customHeight="1">
      <c r="E122" s="163"/>
    </row>
    <row r="123" ht="16.5" customHeight="1">
      <c r="E123" s="163"/>
    </row>
    <row r="124" ht="16.5" customHeight="1">
      <c r="E124" s="163"/>
    </row>
    <row r="125" ht="16.5" customHeight="1">
      <c r="E125" s="163"/>
    </row>
    <row r="126" ht="16.5" customHeight="1">
      <c r="E126" s="163"/>
    </row>
    <row r="127" ht="16.5" customHeight="1">
      <c r="E127" s="163"/>
    </row>
    <row r="128" ht="16.5" customHeight="1">
      <c r="E128" s="163"/>
    </row>
    <row r="129" ht="16.5" customHeight="1">
      <c r="E129" s="163"/>
    </row>
    <row r="130" ht="16.5" customHeight="1">
      <c r="E130" s="163"/>
    </row>
    <row r="131" ht="16.5" customHeight="1">
      <c r="E131" s="163"/>
    </row>
    <row r="132" ht="16.5" customHeight="1">
      <c r="E132" s="163"/>
    </row>
    <row r="133" ht="16.5" customHeight="1">
      <c r="E133" s="163"/>
    </row>
    <row r="134" ht="16.5" customHeight="1">
      <c r="E134" s="163"/>
    </row>
    <row r="135" ht="16.5" customHeight="1">
      <c r="E135" s="163"/>
    </row>
    <row r="136" ht="16.5" customHeight="1">
      <c r="E136" s="163"/>
    </row>
    <row r="137" ht="16.5" customHeight="1">
      <c r="E137" s="163"/>
    </row>
    <row r="138" ht="16.5" customHeight="1">
      <c r="E138" s="163"/>
    </row>
    <row r="139" ht="16.5" customHeight="1">
      <c r="E139" s="163"/>
    </row>
    <row r="140" ht="16.5" customHeight="1">
      <c r="E140" s="163"/>
    </row>
    <row r="141" ht="16.5" customHeight="1">
      <c r="E141" s="163"/>
    </row>
    <row r="142" ht="16.5" customHeight="1">
      <c r="E142" s="163"/>
    </row>
    <row r="143" ht="16.5" customHeight="1">
      <c r="E143" s="163"/>
    </row>
    <row r="144" ht="16.5" customHeight="1">
      <c r="E144" s="163"/>
    </row>
    <row r="145" ht="16.5" customHeight="1">
      <c r="E145" s="163"/>
    </row>
    <row r="146" ht="16.5" customHeight="1">
      <c r="E146" s="163"/>
    </row>
    <row r="147" ht="16.5" customHeight="1">
      <c r="E147" s="163"/>
    </row>
    <row r="148" ht="16.5" customHeight="1">
      <c r="E148" s="163"/>
    </row>
    <row r="149" ht="16.5" customHeight="1">
      <c r="E149" s="163"/>
    </row>
    <row r="150" ht="16.5" customHeight="1">
      <c r="E150" s="163"/>
    </row>
    <row r="151" ht="16.5" customHeight="1">
      <c r="E151" s="163"/>
    </row>
    <row r="152" ht="16.5" customHeight="1">
      <c r="E152" s="163"/>
    </row>
    <row r="153" ht="16.5" customHeight="1">
      <c r="E153" s="163"/>
    </row>
    <row r="154" ht="16.5" customHeight="1">
      <c r="E154" s="163"/>
    </row>
    <row r="155" ht="16.5" customHeight="1">
      <c r="E155" s="163"/>
    </row>
    <row r="156" ht="16.5" customHeight="1">
      <c r="E156" s="163"/>
    </row>
    <row r="157" ht="16.5" customHeight="1">
      <c r="E157" s="163"/>
    </row>
    <row r="158" ht="16.5" customHeight="1">
      <c r="E158" s="163"/>
    </row>
    <row r="159" ht="16.5" customHeight="1">
      <c r="E159" s="163"/>
    </row>
    <row r="160" ht="13.5">
      <c r="E160" s="163"/>
    </row>
    <row r="161" ht="13.5">
      <c r="E161" s="163"/>
    </row>
    <row r="162" ht="13.5">
      <c r="E162" s="163"/>
    </row>
    <row r="163" ht="13.5">
      <c r="E163" s="163"/>
    </row>
    <row r="164" ht="13.5">
      <c r="E164" s="163"/>
    </row>
    <row r="165" ht="13.5">
      <c r="E165" s="163"/>
    </row>
    <row r="166" ht="13.5">
      <c r="E166" s="163"/>
    </row>
    <row r="167" ht="13.5">
      <c r="E167" s="163"/>
    </row>
    <row r="168" ht="13.5">
      <c r="E168" s="163"/>
    </row>
    <row r="169" ht="13.5">
      <c r="E169" s="163"/>
    </row>
    <row r="170" ht="13.5">
      <c r="E170" s="163"/>
    </row>
    <row r="171" ht="13.5">
      <c r="E171" s="163"/>
    </row>
    <row r="172" ht="13.5">
      <c r="E172" s="163"/>
    </row>
    <row r="173" ht="13.5">
      <c r="E173" s="163"/>
    </row>
    <row r="174" ht="13.5">
      <c r="E174" s="163"/>
    </row>
    <row r="175" ht="13.5">
      <c r="E175" s="163"/>
    </row>
    <row r="176" ht="13.5">
      <c r="E176" s="163"/>
    </row>
    <row r="177" ht="13.5">
      <c r="E177" s="163"/>
    </row>
    <row r="178" ht="13.5">
      <c r="E178" s="163"/>
    </row>
    <row r="179" ht="13.5">
      <c r="E179" s="163"/>
    </row>
    <row r="180" ht="13.5">
      <c r="E180" s="163"/>
    </row>
    <row r="181" ht="13.5">
      <c r="E181" s="163"/>
    </row>
    <row r="182" ht="13.5">
      <c r="E182" s="163"/>
    </row>
    <row r="183" ht="13.5">
      <c r="E183" s="163"/>
    </row>
    <row r="184" ht="13.5">
      <c r="E184" s="163"/>
    </row>
    <row r="185" ht="13.5">
      <c r="E185" s="163"/>
    </row>
    <row r="186" ht="13.5">
      <c r="E186" s="163"/>
    </row>
    <row r="187" ht="13.5">
      <c r="E187" s="163"/>
    </row>
    <row r="188" ht="13.5">
      <c r="E188" s="163"/>
    </row>
    <row r="189" ht="13.5">
      <c r="E189" s="163"/>
    </row>
    <row r="190" ht="13.5">
      <c r="E190" s="163"/>
    </row>
    <row r="191" ht="13.5">
      <c r="E191" s="163"/>
    </row>
    <row r="192" ht="13.5">
      <c r="E192" s="163"/>
    </row>
    <row r="193" ht="13.5">
      <c r="E193" s="163"/>
    </row>
    <row r="194" ht="13.5">
      <c r="E194" s="163"/>
    </row>
    <row r="195" ht="13.5">
      <c r="E195" s="163"/>
    </row>
    <row r="196" ht="13.5">
      <c r="E196" s="163"/>
    </row>
    <row r="197" ht="13.5">
      <c r="E197" s="163"/>
    </row>
    <row r="198" ht="13.5">
      <c r="E198" s="163"/>
    </row>
    <row r="199" ht="13.5">
      <c r="E199" s="163"/>
    </row>
    <row r="200" ht="13.5">
      <c r="E200" s="163"/>
    </row>
    <row r="201" ht="13.5">
      <c r="E201" s="163"/>
    </row>
    <row r="202" ht="13.5">
      <c r="E202" s="163"/>
    </row>
    <row r="203" ht="13.5">
      <c r="E203" s="163"/>
    </row>
    <row r="204" ht="13.5">
      <c r="E204" s="163"/>
    </row>
    <row r="205" ht="13.5">
      <c r="E205" s="163"/>
    </row>
    <row r="206" ht="13.5">
      <c r="E206" s="163"/>
    </row>
    <row r="207" ht="13.5">
      <c r="E207" s="163"/>
    </row>
    <row r="208" ht="13.5">
      <c r="E208" s="163"/>
    </row>
    <row r="209" ht="13.5">
      <c r="E209" s="163"/>
    </row>
    <row r="210" ht="13.5">
      <c r="E210" s="163"/>
    </row>
    <row r="211" ht="13.5">
      <c r="E211" s="163"/>
    </row>
    <row r="212" ht="13.5">
      <c r="E212" s="163"/>
    </row>
    <row r="213" ht="13.5">
      <c r="E213" s="163"/>
    </row>
    <row r="214" ht="13.5">
      <c r="E214" s="163"/>
    </row>
    <row r="215" ht="13.5">
      <c r="E215" s="163"/>
    </row>
    <row r="216" ht="13.5">
      <c r="E216" s="163"/>
    </row>
    <row r="217" ht="13.5">
      <c r="E217" s="163"/>
    </row>
    <row r="218" ht="13.5">
      <c r="E218" s="163"/>
    </row>
    <row r="219" ht="13.5">
      <c r="E219" s="163"/>
    </row>
    <row r="220" ht="13.5">
      <c r="E220" s="163"/>
    </row>
    <row r="221" ht="13.5">
      <c r="E221" s="163"/>
    </row>
    <row r="222" ht="13.5">
      <c r="E222" s="163"/>
    </row>
    <row r="223" ht="13.5">
      <c r="E223" s="163"/>
    </row>
    <row r="224" ht="13.5">
      <c r="E224" s="163"/>
    </row>
    <row r="225" ht="13.5">
      <c r="E225" s="163"/>
    </row>
    <row r="226" ht="13.5">
      <c r="E226" s="163"/>
    </row>
    <row r="227" ht="13.5">
      <c r="E227" s="163"/>
    </row>
    <row r="228" ht="13.5">
      <c r="E228" s="163"/>
    </row>
    <row r="229" ht="13.5">
      <c r="E229" s="163"/>
    </row>
    <row r="230" ht="13.5">
      <c r="E230" s="163"/>
    </row>
    <row r="231" ht="13.5">
      <c r="E231" s="163"/>
    </row>
    <row r="232" ht="13.5">
      <c r="E232" s="163"/>
    </row>
    <row r="233" ht="13.5">
      <c r="E233" s="163"/>
    </row>
    <row r="234" ht="13.5">
      <c r="E234" s="163"/>
    </row>
    <row r="235" ht="13.5">
      <c r="E235" s="163"/>
    </row>
    <row r="236" ht="13.5">
      <c r="E236" s="163"/>
    </row>
    <row r="237" ht="13.5">
      <c r="E237" s="163"/>
    </row>
    <row r="238" ht="13.5">
      <c r="E238" s="163"/>
    </row>
    <row r="239" ht="13.5">
      <c r="E239" s="163"/>
    </row>
    <row r="240" ht="13.5">
      <c r="E240" s="163"/>
    </row>
    <row r="241" ht="13.5">
      <c r="E241" s="163"/>
    </row>
    <row r="242" ht="13.5">
      <c r="E242" s="163"/>
    </row>
    <row r="243" ht="13.5">
      <c r="E243" s="163"/>
    </row>
    <row r="244" ht="13.5">
      <c r="E244" s="163"/>
    </row>
    <row r="245" ht="13.5">
      <c r="E245" s="163"/>
    </row>
    <row r="246" ht="13.5">
      <c r="E246" s="163"/>
    </row>
    <row r="247" ht="13.5">
      <c r="E247" s="163"/>
    </row>
    <row r="248" ht="13.5">
      <c r="E248" s="163"/>
    </row>
    <row r="249" ht="13.5">
      <c r="E249" s="163"/>
    </row>
    <row r="250" ht="13.5">
      <c r="E250" s="163"/>
    </row>
    <row r="251" ht="13.5">
      <c r="E251" s="163"/>
    </row>
    <row r="252" ht="13.5">
      <c r="E252" s="163"/>
    </row>
    <row r="253" ht="13.5">
      <c r="E253" s="163"/>
    </row>
    <row r="254" ht="13.5">
      <c r="E254" s="163"/>
    </row>
    <row r="255" ht="13.5">
      <c r="E255" s="163"/>
    </row>
    <row r="256" ht="13.5">
      <c r="E256" s="163"/>
    </row>
    <row r="257" ht="13.5">
      <c r="E257" s="163"/>
    </row>
  </sheetData>
  <sheetProtection/>
  <mergeCells count="44">
    <mergeCell ref="A48:B48"/>
    <mergeCell ref="A56:B56"/>
    <mergeCell ref="A63:B63"/>
    <mergeCell ref="A71:B71"/>
    <mergeCell ref="A78:B78"/>
    <mergeCell ref="A93:B93"/>
    <mergeCell ref="H103:I103"/>
    <mergeCell ref="A79:I79"/>
    <mergeCell ref="A80:I80"/>
    <mergeCell ref="A87:I87"/>
    <mergeCell ref="A94:I94"/>
    <mergeCell ref="A57:I57"/>
    <mergeCell ref="A96:B96"/>
    <mergeCell ref="A97:L97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76"/>
  <sheetViews>
    <sheetView tabSelected="1" view="pageBreakPreview" zoomScaleSheetLayoutView="100" zoomScalePageLayoutView="0" workbookViewId="0" topLeftCell="A74">
      <selection activeCell="M101" sqref="M101"/>
    </sheetView>
  </sheetViews>
  <sheetFormatPr defaultColWidth="9.125" defaultRowHeight="12.75"/>
  <cols>
    <col min="1" max="1" width="6.625" style="1" customWidth="1"/>
    <col min="2" max="2" width="48.50390625" style="2" customWidth="1"/>
    <col min="3" max="3" width="12.50390625" style="3" customWidth="1"/>
    <col min="4" max="5" width="3.625" style="2" customWidth="1"/>
    <col min="6" max="6" width="8.75390625" style="2" customWidth="1"/>
    <col min="7" max="7" width="5.125" style="2" customWidth="1"/>
    <col min="8" max="8" width="5.50390625" style="2" customWidth="1"/>
    <col min="9" max="9" width="5.75390625" style="2" customWidth="1"/>
    <col min="10" max="11" width="3.625" style="2" customWidth="1"/>
    <col min="12" max="12" width="4.50390625" style="2" customWidth="1"/>
    <col min="13" max="13" width="4.75390625" style="2" customWidth="1"/>
    <col min="14" max="14" width="4.625" style="2" customWidth="1"/>
    <col min="15" max="15" width="6.625" style="2" customWidth="1"/>
    <col min="16" max="16" width="3.625" style="2" customWidth="1"/>
    <col min="17" max="17" width="5.125" style="2" customWidth="1"/>
    <col min="18" max="18" width="4.75390625" style="2" customWidth="1"/>
    <col min="19" max="19" width="4.625" style="2" customWidth="1"/>
    <col min="20" max="20" width="5.125" style="2" customWidth="1"/>
    <col min="21" max="21" width="4.75390625" style="2" customWidth="1"/>
    <col min="22" max="25" width="3.625" style="2" hidden="1" customWidth="1"/>
    <col min="26" max="26" width="1.00390625" style="2" customWidth="1"/>
    <col min="27" max="16384" width="9.125" style="2" customWidth="1"/>
  </cols>
  <sheetData>
    <row r="1" spans="18:25" ht="108.75" customHeight="1">
      <c r="R1" s="244" t="s">
        <v>62</v>
      </c>
      <c r="S1" s="244"/>
      <c r="T1" s="244"/>
      <c r="U1" s="244"/>
      <c r="V1" s="244"/>
      <c r="W1" s="244"/>
      <c r="X1" s="244"/>
      <c r="Y1" s="244"/>
    </row>
    <row r="2" spans="1:25" ht="15" customHeight="1">
      <c r="A2" s="237" t="s">
        <v>200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5" customHeight="1">
      <c r="A3" s="238" t="s">
        <v>193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5" customHeight="1">
      <c r="A4" s="238" t="s">
        <v>197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5" customHeight="1">
      <c r="A5" s="238" t="s">
        <v>194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</row>
    <row r="6" spans="1:25" ht="15" customHeight="1">
      <c r="A6" s="239" t="s">
        <v>195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1:25" ht="15" customHeight="1">
      <c r="A7" s="238" t="s">
        <v>196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</row>
    <row r="8" spans="1:25" ht="15" customHeight="1">
      <c r="A8" s="238" t="s">
        <v>201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</row>
    <row r="9" spans="1:25" ht="15" customHeight="1" thickBot="1">
      <c r="A9" s="239" t="s">
        <v>202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</row>
    <row r="10" spans="5:25" ht="12.75" customHeight="1" thickBot="1" thickTop="1">
      <c r="E10" s="4"/>
      <c r="F10" s="208" t="s">
        <v>3</v>
      </c>
      <c r="G10" s="209"/>
      <c r="H10" s="209"/>
      <c r="I10" s="209"/>
      <c r="J10" s="209"/>
      <c r="K10" s="209"/>
      <c r="L10" s="209"/>
      <c r="M10" s="210"/>
      <c r="N10" s="214" t="s">
        <v>0</v>
      </c>
      <c r="O10" s="215"/>
      <c r="P10" s="215"/>
      <c r="Q10" s="215"/>
      <c r="R10" s="214" t="s">
        <v>1</v>
      </c>
      <c r="S10" s="215"/>
      <c r="T10" s="215"/>
      <c r="U10" s="215"/>
      <c r="V10" s="214" t="s">
        <v>2</v>
      </c>
      <c r="W10" s="215"/>
      <c r="X10" s="215"/>
      <c r="Y10" s="215"/>
    </row>
    <row r="11" spans="5:25" ht="16.5" customHeight="1" thickBot="1" thickTop="1">
      <c r="E11" s="4"/>
      <c r="F11" s="211"/>
      <c r="G11" s="212"/>
      <c r="H11" s="212"/>
      <c r="I11" s="212"/>
      <c r="J11" s="212"/>
      <c r="K11" s="212"/>
      <c r="L11" s="212"/>
      <c r="M11" s="213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14" t="s">
        <v>9</v>
      </c>
      <c r="Y11" s="227"/>
    </row>
    <row r="12" spans="1:25" s="76" customFormat="1" ht="157.5" customHeight="1" thickBot="1" thickTop="1">
      <c r="A12" s="7" t="s">
        <v>10</v>
      </c>
      <c r="B12" s="8" t="s">
        <v>21</v>
      </c>
      <c r="C12" s="9" t="s">
        <v>56</v>
      </c>
      <c r="D12" s="99" t="s">
        <v>43</v>
      </c>
      <c r="E12" s="99" t="s">
        <v>44</v>
      </c>
      <c r="F12" s="99" t="s">
        <v>11</v>
      </c>
      <c r="G12" s="97" t="s">
        <v>23</v>
      </c>
      <c r="H12" s="98" t="s">
        <v>24</v>
      </c>
      <c r="I12" s="98" t="s">
        <v>25</v>
      </c>
      <c r="J12" s="98" t="s">
        <v>26</v>
      </c>
      <c r="K12" s="98" t="s">
        <v>27</v>
      </c>
      <c r="L12" s="99" t="s">
        <v>51</v>
      </c>
      <c r="M12" s="100" t="s">
        <v>50</v>
      </c>
      <c r="N12" s="97" t="s">
        <v>12</v>
      </c>
      <c r="O12" s="101" t="s">
        <v>18</v>
      </c>
      <c r="P12" s="97" t="s">
        <v>12</v>
      </c>
      <c r="Q12" s="101" t="s">
        <v>18</v>
      </c>
      <c r="R12" s="97" t="s">
        <v>12</v>
      </c>
      <c r="S12" s="101" t="s">
        <v>18</v>
      </c>
      <c r="T12" s="97" t="s">
        <v>12</v>
      </c>
      <c r="U12" s="101" t="s">
        <v>18</v>
      </c>
      <c r="V12" s="97" t="s">
        <v>12</v>
      </c>
      <c r="W12" s="103" t="s">
        <v>18</v>
      </c>
      <c r="X12" s="104" t="s">
        <v>12</v>
      </c>
      <c r="Y12" s="103" t="s">
        <v>18</v>
      </c>
    </row>
    <row r="13" spans="1:25" s="72" customFormat="1" ht="16.5" thickBot="1" thickTop="1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159" customFormat="1" ht="16.5" customHeight="1" thickBot="1" thickTop="1">
      <c r="A14" s="202" t="s">
        <v>84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</row>
    <row r="15" spans="1:25" ht="16.5" customHeight="1" thickTop="1">
      <c r="A15" s="10">
        <v>1</v>
      </c>
      <c r="B15" s="89" t="s">
        <v>64</v>
      </c>
      <c r="C15" s="56" t="s">
        <v>65</v>
      </c>
      <c r="D15" s="57"/>
      <c r="E15" s="108" t="s">
        <v>189</v>
      </c>
      <c r="F15" s="58">
        <v>30</v>
      </c>
      <c r="G15" s="61"/>
      <c r="H15" s="90"/>
      <c r="I15" s="109">
        <v>30</v>
      </c>
      <c r="J15" s="90"/>
      <c r="K15" s="90"/>
      <c r="L15" s="90"/>
      <c r="M15" s="90"/>
      <c r="N15" s="61"/>
      <c r="O15" s="59"/>
      <c r="P15" s="61"/>
      <c r="Q15" s="59">
        <v>30</v>
      </c>
      <c r="R15" s="61"/>
      <c r="S15" s="59"/>
      <c r="T15" s="61"/>
      <c r="U15" s="59"/>
      <c r="V15" s="61"/>
      <c r="W15" s="59"/>
      <c r="X15" s="61"/>
      <c r="Y15" s="59"/>
    </row>
    <row r="16" spans="1:25" ht="16.5" customHeight="1">
      <c r="A16" s="11">
        <v>2</v>
      </c>
      <c r="B16" s="12" t="s">
        <v>66</v>
      </c>
      <c r="C16" s="13" t="s">
        <v>67</v>
      </c>
      <c r="D16" s="14"/>
      <c r="E16" s="15" t="s">
        <v>190</v>
      </c>
      <c r="F16" s="16">
        <v>30</v>
      </c>
      <c r="G16" s="17"/>
      <c r="H16" s="102"/>
      <c r="I16" s="19">
        <v>30</v>
      </c>
      <c r="J16" s="102"/>
      <c r="K16" s="102"/>
      <c r="L16" s="102"/>
      <c r="M16" s="102"/>
      <c r="N16" s="17"/>
      <c r="O16" s="20">
        <v>30</v>
      </c>
      <c r="P16" s="17"/>
      <c r="Q16" s="20"/>
      <c r="R16" s="17"/>
      <c r="S16" s="20"/>
      <c r="T16" s="17"/>
      <c r="U16" s="20"/>
      <c r="V16" s="17"/>
      <c r="W16" s="20"/>
      <c r="X16" s="17"/>
      <c r="Y16" s="20"/>
    </row>
    <row r="17" spans="1:25" ht="16.5" customHeight="1">
      <c r="A17" s="11">
        <v>3</v>
      </c>
      <c r="B17" s="22" t="s">
        <v>68</v>
      </c>
      <c r="C17" s="23" t="s">
        <v>69</v>
      </c>
      <c r="D17" s="176">
        <v>1</v>
      </c>
      <c r="E17" s="26" t="s">
        <v>190</v>
      </c>
      <c r="F17" s="16">
        <v>30</v>
      </c>
      <c r="G17" s="27"/>
      <c r="H17" s="28"/>
      <c r="I17" s="102"/>
      <c r="J17" s="28"/>
      <c r="K17" s="28">
        <v>30</v>
      </c>
      <c r="L17" s="28"/>
      <c r="M17" s="28"/>
      <c r="N17" s="27"/>
      <c r="O17" s="29">
        <v>30</v>
      </c>
      <c r="P17" s="27"/>
      <c r="Q17" s="29"/>
      <c r="R17" s="27"/>
      <c r="S17" s="29"/>
      <c r="T17" s="27"/>
      <c r="U17" s="29"/>
      <c r="V17" s="27"/>
      <c r="W17" s="29"/>
      <c r="X17" s="27"/>
      <c r="Y17" s="29"/>
    </row>
    <row r="18" spans="1:25" ht="16.5" customHeight="1">
      <c r="A18" s="11">
        <v>4</v>
      </c>
      <c r="B18" s="22" t="s">
        <v>70</v>
      </c>
      <c r="C18" s="23" t="s">
        <v>71</v>
      </c>
      <c r="D18" s="25"/>
      <c r="E18" s="26" t="s">
        <v>189</v>
      </c>
      <c r="F18" s="16">
        <v>30</v>
      </c>
      <c r="G18" s="27"/>
      <c r="H18" s="28"/>
      <c r="I18" s="102"/>
      <c r="J18" s="28"/>
      <c r="K18" s="28">
        <v>30</v>
      </c>
      <c r="L18" s="28"/>
      <c r="M18" s="28"/>
      <c r="N18" s="27"/>
      <c r="O18" s="29"/>
      <c r="P18" s="27"/>
      <c r="Q18" s="29">
        <v>30</v>
      </c>
      <c r="R18" s="27"/>
      <c r="S18" s="29"/>
      <c r="T18" s="27"/>
      <c r="U18" s="29"/>
      <c r="V18" s="27"/>
      <c r="W18" s="29"/>
      <c r="X18" s="27"/>
      <c r="Y18" s="29"/>
    </row>
    <row r="19" spans="1:25" ht="16.5" customHeight="1">
      <c r="A19" s="11">
        <v>5</v>
      </c>
      <c r="B19" s="22" t="s">
        <v>72</v>
      </c>
      <c r="C19" s="23" t="s">
        <v>73</v>
      </c>
      <c r="D19" s="25"/>
      <c r="E19" s="26" t="s">
        <v>191</v>
      </c>
      <c r="F19" s="16">
        <v>30</v>
      </c>
      <c r="G19" s="27">
        <v>30</v>
      </c>
      <c r="H19" s="28"/>
      <c r="I19" s="102"/>
      <c r="J19" s="28"/>
      <c r="K19" s="28"/>
      <c r="L19" s="28"/>
      <c r="M19" s="28"/>
      <c r="N19" s="27"/>
      <c r="O19" s="29"/>
      <c r="P19" s="27"/>
      <c r="Q19" s="29"/>
      <c r="R19" s="27">
        <v>30</v>
      </c>
      <c r="S19" s="29"/>
      <c r="T19" s="27"/>
      <c r="U19" s="29"/>
      <c r="V19" s="27"/>
      <c r="W19" s="29"/>
      <c r="X19" s="27"/>
      <c r="Y19" s="29"/>
    </row>
    <row r="20" spans="1:25" ht="16.5" customHeight="1">
      <c r="A20" s="11">
        <v>6</v>
      </c>
      <c r="B20" s="22" t="s">
        <v>74</v>
      </c>
      <c r="C20" s="23" t="s">
        <v>75</v>
      </c>
      <c r="D20" s="25"/>
      <c r="E20" s="26" t="s">
        <v>190</v>
      </c>
      <c r="F20" s="16">
        <v>30</v>
      </c>
      <c r="G20" s="27"/>
      <c r="H20" s="28"/>
      <c r="I20" s="102">
        <v>30</v>
      </c>
      <c r="J20" s="28"/>
      <c r="K20" s="28"/>
      <c r="L20" s="28"/>
      <c r="M20" s="28"/>
      <c r="N20" s="27"/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6.5" customHeight="1">
      <c r="A21" s="11">
        <v>7</v>
      </c>
      <c r="B21" s="22" t="s">
        <v>76</v>
      </c>
      <c r="C21" s="23" t="s">
        <v>77</v>
      </c>
      <c r="D21" s="176">
        <v>1</v>
      </c>
      <c r="E21" s="26"/>
      <c r="F21" s="16">
        <v>30</v>
      </c>
      <c r="G21" s="27">
        <v>30</v>
      </c>
      <c r="H21" s="28"/>
      <c r="I21" s="102"/>
      <c r="J21" s="28"/>
      <c r="K21" s="28"/>
      <c r="L21" s="28"/>
      <c r="M21" s="28"/>
      <c r="N21" s="27">
        <v>30</v>
      </c>
      <c r="O21" s="29"/>
      <c r="P21" s="27"/>
      <c r="Q21" s="29"/>
      <c r="R21" s="27"/>
      <c r="S21" s="29"/>
      <c r="T21" s="27"/>
      <c r="U21" s="29"/>
      <c r="V21" s="27"/>
      <c r="W21" s="29"/>
      <c r="X21" s="27"/>
      <c r="Y21" s="29"/>
    </row>
    <row r="22" spans="1:25" ht="16.5" customHeight="1">
      <c r="A22" s="11">
        <v>8</v>
      </c>
      <c r="B22" s="22" t="s">
        <v>78</v>
      </c>
      <c r="C22" s="23" t="s">
        <v>79</v>
      </c>
      <c r="D22" s="25"/>
      <c r="E22" s="26" t="s">
        <v>190</v>
      </c>
      <c r="F22" s="16">
        <v>30</v>
      </c>
      <c r="G22" s="27"/>
      <c r="H22" s="28"/>
      <c r="I22" s="102">
        <v>30</v>
      </c>
      <c r="J22" s="28"/>
      <c r="K22" s="28"/>
      <c r="L22" s="28"/>
      <c r="M22" s="28"/>
      <c r="N22" s="27"/>
      <c r="O22" s="29">
        <v>30</v>
      </c>
      <c r="P22" s="27"/>
      <c r="Q22" s="29"/>
      <c r="R22" s="27"/>
      <c r="S22" s="29"/>
      <c r="T22" s="27"/>
      <c r="U22" s="29"/>
      <c r="V22" s="27"/>
      <c r="W22" s="29"/>
      <c r="X22" s="27"/>
      <c r="Y22" s="29"/>
    </row>
    <row r="23" spans="1:25" ht="16.5" customHeight="1">
      <c r="A23" s="11">
        <v>9</v>
      </c>
      <c r="B23" s="22" t="s">
        <v>80</v>
      </c>
      <c r="C23" s="23" t="s">
        <v>81</v>
      </c>
      <c r="D23" s="25"/>
      <c r="E23" s="26" t="s">
        <v>190</v>
      </c>
      <c r="F23" s="16">
        <v>15</v>
      </c>
      <c r="G23" s="27">
        <v>15</v>
      </c>
      <c r="H23" s="28"/>
      <c r="I23" s="28"/>
      <c r="J23" s="28"/>
      <c r="K23" s="28"/>
      <c r="L23" s="28"/>
      <c r="M23" s="28"/>
      <c r="N23" s="27">
        <v>15</v>
      </c>
      <c r="O23" s="29"/>
      <c r="P23" s="27"/>
      <c r="Q23" s="29"/>
      <c r="R23" s="27"/>
      <c r="S23" s="29"/>
      <c r="T23" s="27"/>
      <c r="U23" s="29"/>
      <c r="V23" s="27"/>
      <c r="W23" s="29"/>
      <c r="X23" s="27"/>
      <c r="Y23" s="29"/>
    </row>
    <row r="24" spans="1:25" ht="16.5" customHeight="1" thickBot="1">
      <c r="A24" s="11">
        <v>10</v>
      </c>
      <c r="B24" s="22" t="s">
        <v>82</v>
      </c>
      <c r="C24" s="23" t="s">
        <v>83</v>
      </c>
      <c r="D24" s="25"/>
      <c r="E24" s="26" t="s">
        <v>189</v>
      </c>
      <c r="F24" s="16">
        <v>15</v>
      </c>
      <c r="G24" s="27"/>
      <c r="H24" s="28"/>
      <c r="I24" s="30"/>
      <c r="J24" s="28"/>
      <c r="K24" s="28"/>
      <c r="L24" s="28"/>
      <c r="M24" s="28">
        <v>15</v>
      </c>
      <c r="N24" s="27"/>
      <c r="O24" s="29"/>
      <c r="P24" s="27"/>
      <c r="Q24" s="29">
        <v>15</v>
      </c>
      <c r="R24" s="27"/>
      <c r="S24" s="29"/>
      <c r="T24" s="27"/>
      <c r="U24" s="29"/>
      <c r="V24" s="27"/>
      <c r="W24" s="29"/>
      <c r="X24" s="27"/>
      <c r="Y24" s="29"/>
    </row>
    <row r="25" spans="1:25" s="159" customFormat="1" ht="16.5" customHeight="1" thickBot="1" thickTop="1">
      <c r="A25" s="181" t="s">
        <v>11</v>
      </c>
      <c r="B25" s="182"/>
      <c r="C25" s="31"/>
      <c r="D25" s="33"/>
      <c r="E25" s="33"/>
      <c r="F25" s="32">
        <f>SUM(F15:F24)</f>
        <v>270</v>
      </c>
      <c r="G25" s="34">
        <f>SUM(G15:G24)</f>
        <v>75</v>
      </c>
      <c r="H25" s="35">
        <f aca="true" t="shared" si="0" ref="H25:M25">SUM(H15:H24)</f>
        <v>0</v>
      </c>
      <c r="I25" s="35">
        <f t="shared" si="0"/>
        <v>120</v>
      </c>
      <c r="J25" s="35">
        <f t="shared" si="0"/>
        <v>0</v>
      </c>
      <c r="K25" s="35">
        <f t="shared" si="0"/>
        <v>60</v>
      </c>
      <c r="L25" s="35">
        <f>SUM(L15:L24)</f>
        <v>0</v>
      </c>
      <c r="M25" s="36">
        <f t="shared" si="0"/>
        <v>15</v>
      </c>
      <c r="N25" s="34">
        <f aca="true" t="shared" si="1" ref="N25:Y25">SUM(N15:N24)</f>
        <v>45</v>
      </c>
      <c r="O25" s="36">
        <f t="shared" si="1"/>
        <v>120</v>
      </c>
      <c r="P25" s="34">
        <f t="shared" si="1"/>
        <v>0</v>
      </c>
      <c r="Q25" s="36">
        <f t="shared" si="1"/>
        <v>75</v>
      </c>
      <c r="R25" s="34">
        <f t="shared" si="1"/>
        <v>30</v>
      </c>
      <c r="S25" s="37">
        <f t="shared" si="1"/>
        <v>0</v>
      </c>
      <c r="T25" s="34">
        <f t="shared" si="1"/>
        <v>0</v>
      </c>
      <c r="U25" s="36">
        <f t="shared" si="1"/>
        <v>0</v>
      </c>
      <c r="V25" s="34">
        <f t="shared" si="1"/>
        <v>0</v>
      </c>
      <c r="W25" s="36">
        <f t="shared" si="1"/>
        <v>0</v>
      </c>
      <c r="X25" s="34">
        <f t="shared" si="1"/>
        <v>0</v>
      </c>
      <c r="Y25" s="36">
        <f t="shared" si="1"/>
        <v>0</v>
      </c>
    </row>
    <row r="26" spans="1:25" ht="16.5" customHeight="1" thickBot="1" thickTop="1">
      <c r="A26" s="202" t="s">
        <v>85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</row>
    <row r="27" spans="1:25" ht="16.5" customHeight="1" thickTop="1">
      <c r="A27" s="10">
        <v>11</v>
      </c>
      <c r="B27" s="111" t="s">
        <v>86</v>
      </c>
      <c r="C27" s="56" t="s">
        <v>87</v>
      </c>
      <c r="D27" s="57" t="s">
        <v>190</v>
      </c>
      <c r="E27" s="57" t="s">
        <v>190</v>
      </c>
      <c r="F27" s="58">
        <v>20</v>
      </c>
      <c r="G27" s="61">
        <v>10</v>
      </c>
      <c r="H27" s="90">
        <v>10</v>
      </c>
      <c r="I27" s="90"/>
      <c r="J27" s="90"/>
      <c r="K27" s="90"/>
      <c r="L27" s="90"/>
      <c r="M27" s="90"/>
      <c r="N27" s="61">
        <v>10</v>
      </c>
      <c r="O27" s="59">
        <v>10</v>
      </c>
      <c r="P27" s="61"/>
      <c r="Q27" s="59"/>
      <c r="R27" s="61"/>
      <c r="S27" s="59"/>
      <c r="T27" s="61"/>
      <c r="U27" s="59"/>
      <c r="V27" s="61"/>
      <c r="W27" s="59"/>
      <c r="X27" s="61"/>
      <c r="Y27" s="59"/>
    </row>
    <row r="28" spans="1:25" ht="16.5" customHeight="1">
      <c r="A28" s="11">
        <v>12</v>
      </c>
      <c r="B28" s="45" t="s">
        <v>88</v>
      </c>
      <c r="C28" s="13" t="s">
        <v>89</v>
      </c>
      <c r="D28" s="14"/>
      <c r="E28" s="14" t="s">
        <v>191</v>
      </c>
      <c r="F28" s="41">
        <v>10</v>
      </c>
      <c r="G28" s="17"/>
      <c r="H28" s="102">
        <v>10</v>
      </c>
      <c r="I28" s="19"/>
      <c r="J28" s="102"/>
      <c r="K28" s="102"/>
      <c r="L28" s="102"/>
      <c r="M28" s="102"/>
      <c r="N28" s="17"/>
      <c r="O28" s="20"/>
      <c r="P28" s="17"/>
      <c r="Q28" s="20"/>
      <c r="R28" s="17"/>
      <c r="S28" s="20">
        <v>10</v>
      </c>
      <c r="T28" s="17"/>
      <c r="U28" s="20"/>
      <c r="V28" s="17"/>
      <c r="W28" s="20"/>
      <c r="X28" s="17"/>
      <c r="Y28" s="20"/>
    </row>
    <row r="29" spans="1:25" ht="16.5" customHeight="1">
      <c r="A29" s="11">
        <v>13</v>
      </c>
      <c r="B29" s="45" t="s">
        <v>90</v>
      </c>
      <c r="C29" s="13" t="s">
        <v>91</v>
      </c>
      <c r="D29" s="14" t="s">
        <v>191</v>
      </c>
      <c r="E29" s="15" t="s">
        <v>191</v>
      </c>
      <c r="F29" s="41">
        <v>30</v>
      </c>
      <c r="G29" s="17">
        <v>15</v>
      </c>
      <c r="H29" s="102">
        <v>15</v>
      </c>
      <c r="I29" s="19"/>
      <c r="J29" s="102"/>
      <c r="K29" s="102"/>
      <c r="L29" s="102"/>
      <c r="M29" s="102"/>
      <c r="N29" s="17"/>
      <c r="O29" s="20"/>
      <c r="P29" s="17"/>
      <c r="Q29" s="20"/>
      <c r="R29" s="17">
        <v>15</v>
      </c>
      <c r="S29" s="20">
        <v>15</v>
      </c>
      <c r="T29" s="17"/>
      <c r="U29" s="20"/>
      <c r="V29" s="17"/>
      <c r="W29" s="20"/>
      <c r="X29" s="17"/>
      <c r="Y29" s="20"/>
    </row>
    <row r="30" spans="1:25" ht="16.5" customHeight="1">
      <c r="A30" s="11">
        <v>14</v>
      </c>
      <c r="B30" s="45" t="s">
        <v>92</v>
      </c>
      <c r="C30" s="13" t="s">
        <v>93</v>
      </c>
      <c r="D30" s="14"/>
      <c r="E30" s="15" t="s">
        <v>189</v>
      </c>
      <c r="F30" s="41">
        <v>15</v>
      </c>
      <c r="G30" s="17"/>
      <c r="H30" s="102">
        <v>15</v>
      </c>
      <c r="I30" s="19"/>
      <c r="J30" s="102"/>
      <c r="K30" s="102"/>
      <c r="L30" s="102"/>
      <c r="M30" s="102"/>
      <c r="N30" s="17"/>
      <c r="O30" s="20"/>
      <c r="P30" s="17"/>
      <c r="Q30" s="20">
        <v>15</v>
      </c>
      <c r="R30" s="17"/>
      <c r="S30" s="20"/>
      <c r="T30" s="17"/>
      <c r="U30" s="20"/>
      <c r="V30" s="17"/>
      <c r="W30" s="20"/>
      <c r="X30" s="17"/>
      <c r="Y30" s="20"/>
    </row>
    <row r="31" spans="1:25" ht="16.5" customHeight="1">
      <c r="A31" s="11">
        <v>15</v>
      </c>
      <c r="B31" s="45" t="s">
        <v>94</v>
      </c>
      <c r="C31" s="13" t="s">
        <v>95</v>
      </c>
      <c r="D31" s="14"/>
      <c r="E31" s="15" t="s">
        <v>189</v>
      </c>
      <c r="F31" s="41">
        <v>15</v>
      </c>
      <c r="G31" s="17"/>
      <c r="H31" s="102"/>
      <c r="I31" s="19"/>
      <c r="J31" s="102">
        <v>15</v>
      </c>
      <c r="K31" s="102"/>
      <c r="L31" s="102"/>
      <c r="M31" s="102"/>
      <c r="N31" s="17"/>
      <c r="O31" s="20"/>
      <c r="P31" s="17"/>
      <c r="Q31" s="20">
        <v>15</v>
      </c>
      <c r="R31" s="17"/>
      <c r="S31" s="20"/>
      <c r="T31" s="17"/>
      <c r="U31" s="20"/>
      <c r="V31" s="17"/>
      <c r="W31" s="20"/>
      <c r="X31" s="17"/>
      <c r="Y31" s="20"/>
    </row>
    <row r="32" spans="1:25" ht="16.5" customHeight="1">
      <c r="A32" s="11">
        <v>16</v>
      </c>
      <c r="B32" s="45" t="s">
        <v>96</v>
      </c>
      <c r="C32" s="13" t="s">
        <v>97</v>
      </c>
      <c r="D32" s="14"/>
      <c r="E32" s="15" t="s">
        <v>190</v>
      </c>
      <c r="F32" s="41">
        <v>15</v>
      </c>
      <c r="G32" s="17">
        <v>15</v>
      </c>
      <c r="H32" s="102"/>
      <c r="I32" s="19"/>
      <c r="J32" s="102"/>
      <c r="K32" s="102"/>
      <c r="L32" s="102"/>
      <c r="M32" s="102"/>
      <c r="N32" s="17">
        <v>15</v>
      </c>
      <c r="O32" s="20"/>
      <c r="P32" s="17"/>
      <c r="Q32" s="20"/>
      <c r="R32" s="17"/>
      <c r="S32" s="20"/>
      <c r="T32" s="17"/>
      <c r="U32" s="20"/>
      <c r="V32" s="17"/>
      <c r="W32" s="20"/>
      <c r="X32" s="17"/>
      <c r="Y32" s="20"/>
    </row>
    <row r="33" spans="1:25" ht="16.5" customHeight="1">
      <c r="A33" s="11">
        <v>17</v>
      </c>
      <c r="B33" s="45" t="s">
        <v>98</v>
      </c>
      <c r="C33" s="13" t="s">
        <v>99</v>
      </c>
      <c r="D33" s="14" t="s">
        <v>190</v>
      </c>
      <c r="E33" s="15" t="s">
        <v>190</v>
      </c>
      <c r="F33" s="41">
        <v>30</v>
      </c>
      <c r="G33" s="17">
        <v>15</v>
      </c>
      <c r="H33" s="102">
        <v>15</v>
      </c>
      <c r="I33" s="19"/>
      <c r="J33" s="102"/>
      <c r="K33" s="102"/>
      <c r="L33" s="102"/>
      <c r="M33" s="102"/>
      <c r="N33" s="17">
        <v>15</v>
      </c>
      <c r="O33" s="20">
        <v>15</v>
      </c>
      <c r="P33" s="17"/>
      <c r="Q33" s="20"/>
      <c r="R33" s="17"/>
      <c r="S33" s="20"/>
      <c r="T33" s="17"/>
      <c r="U33" s="20"/>
      <c r="V33" s="17"/>
      <c r="W33" s="20"/>
      <c r="X33" s="17"/>
      <c r="Y33" s="20"/>
    </row>
    <row r="34" spans="1:25" ht="16.5" customHeight="1">
      <c r="A34" s="11">
        <v>18</v>
      </c>
      <c r="B34" s="45" t="s">
        <v>100</v>
      </c>
      <c r="C34" s="13" t="s">
        <v>101</v>
      </c>
      <c r="D34" s="14"/>
      <c r="E34" s="15" t="s">
        <v>191</v>
      </c>
      <c r="F34" s="41">
        <v>15</v>
      </c>
      <c r="G34" s="17"/>
      <c r="H34" s="102">
        <v>15</v>
      </c>
      <c r="I34" s="19"/>
      <c r="J34" s="102"/>
      <c r="K34" s="102"/>
      <c r="L34" s="102"/>
      <c r="M34" s="102"/>
      <c r="N34" s="17"/>
      <c r="O34" s="20"/>
      <c r="P34" s="17"/>
      <c r="Q34" s="20"/>
      <c r="R34" s="17"/>
      <c r="S34" s="20">
        <v>15</v>
      </c>
      <c r="T34" s="17"/>
      <c r="U34" s="20"/>
      <c r="V34" s="17"/>
      <c r="W34" s="20"/>
      <c r="X34" s="17"/>
      <c r="Y34" s="20"/>
    </row>
    <row r="35" spans="1:25" ht="16.5" customHeight="1">
      <c r="A35" s="11">
        <v>19</v>
      </c>
      <c r="B35" s="45" t="s">
        <v>102</v>
      </c>
      <c r="C35" s="13" t="s">
        <v>103</v>
      </c>
      <c r="D35" s="14"/>
      <c r="E35" s="15" t="s">
        <v>189</v>
      </c>
      <c r="F35" s="41">
        <v>15</v>
      </c>
      <c r="G35" s="17"/>
      <c r="H35" s="102"/>
      <c r="I35" s="19"/>
      <c r="J35" s="102">
        <v>15</v>
      </c>
      <c r="K35" s="102"/>
      <c r="L35" s="102"/>
      <c r="M35" s="102"/>
      <c r="N35" s="17"/>
      <c r="O35" s="20"/>
      <c r="P35" s="17"/>
      <c r="Q35" s="20">
        <v>15</v>
      </c>
      <c r="R35" s="17"/>
      <c r="S35" s="20"/>
      <c r="T35" s="17"/>
      <c r="U35" s="20"/>
      <c r="V35" s="17"/>
      <c r="W35" s="20"/>
      <c r="X35" s="17"/>
      <c r="Y35" s="20"/>
    </row>
    <row r="36" spans="1:33" ht="16.5" customHeight="1">
      <c r="A36" s="11">
        <v>20</v>
      </c>
      <c r="B36" s="45" t="s">
        <v>104</v>
      </c>
      <c r="C36" s="13" t="s">
        <v>105</v>
      </c>
      <c r="D36" s="14"/>
      <c r="E36" s="14" t="s">
        <v>189</v>
      </c>
      <c r="F36" s="41">
        <v>15</v>
      </c>
      <c r="G36" s="17"/>
      <c r="H36" s="102"/>
      <c r="I36" s="19"/>
      <c r="J36" s="102">
        <v>15</v>
      </c>
      <c r="K36" s="102"/>
      <c r="L36" s="102"/>
      <c r="M36" s="102"/>
      <c r="N36" s="17"/>
      <c r="O36" s="20"/>
      <c r="P36" s="17"/>
      <c r="Q36" s="20">
        <v>15</v>
      </c>
      <c r="R36" s="17"/>
      <c r="S36" s="20"/>
      <c r="T36" s="17"/>
      <c r="U36" s="20"/>
      <c r="V36" s="17"/>
      <c r="W36" s="20"/>
      <c r="X36" s="17"/>
      <c r="Y36" s="20"/>
      <c r="AA36" s="93"/>
      <c r="AB36" s="93"/>
      <c r="AC36" s="93"/>
      <c r="AD36" s="93"/>
      <c r="AE36" s="93"/>
      <c r="AF36" s="93"/>
      <c r="AG36" s="93"/>
    </row>
    <row r="37" spans="1:33" ht="16.5" customHeight="1" thickBot="1">
      <c r="A37" s="46">
        <v>21</v>
      </c>
      <c r="B37" s="47" t="s">
        <v>106</v>
      </c>
      <c r="C37" s="48" t="s">
        <v>107</v>
      </c>
      <c r="D37" s="49"/>
      <c r="E37" s="49" t="s">
        <v>189</v>
      </c>
      <c r="F37" s="50">
        <v>30</v>
      </c>
      <c r="G37" s="51"/>
      <c r="H37" s="30"/>
      <c r="I37" s="30"/>
      <c r="J37" s="30"/>
      <c r="K37" s="30"/>
      <c r="L37" s="30"/>
      <c r="M37" s="30">
        <v>30</v>
      </c>
      <c r="N37" s="51"/>
      <c r="O37" s="52"/>
      <c r="P37" s="51"/>
      <c r="Q37" s="52">
        <v>30</v>
      </c>
      <c r="R37" s="51"/>
      <c r="S37" s="52"/>
      <c r="T37" s="51"/>
      <c r="U37" s="52"/>
      <c r="V37" s="51"/>
      <c r="W37" s="52"/>
      <c r="X37" s="51"/>
      <c r="Y37" s="52"/>
      <c r="AA37" s="93"/>
      <c r="AB37" s="93"/>
      <c r="AC37" s="93"/>
      <c r="AD37" s="93"/>
      <c r="AE37" s="93"/>
      <c r="AF37" s="93"/>
      <c r="AG37" s="93"/>
    </row>
    <row r="38" spans="1:33" s="159" customFormat="1" ht="16.5" customHeight="1" thickBot="1" thickTop="1">
      <c r="A38" s="181" t="s">
        <v>11</v>
      </c>
      <c r="B38" s="182"/>
      <c r="C38" s="53"/>
      <c r="D38" s="55"/>
      <c r="E38" s="55"/>
      <c r="F38" s="32">
        <f aca="true" t="shared" si="2" ref="F38:Y38">SUM(F27:F37)</f>
        <v>210</v>
      </c>
      <c r="G38" s="113">
        <f t="shared" si="2"/>
        <v>55</v>
      </c>
      <c r="H38" s="114">
        <f t="shared" si="2"/>
        <v>80</v>
      </c>
      <c r="I38" s="114">
        <f t="shared" si="2"/>
        <v>0</v>
      </c>
      <c r="J38" s="114">
        <f t="shared" si="2"/>
        <v>45</v>
      </c>
      <c r="K38" s="114">
        <f t="shared" si="2"/>
        <v>0</v>
      </c>
      <c r="L38" s="114">
        <f t="shared" si="2"/>
        <v>0</v>
      </c>
      <c r="M38" s="114">
        <f t="shared" si="2"/>
        <v>30</v>
      </c>
      <c r="N38" s="113">
        <f t="shared" si="2"/>
        <v>40</v>
      </c>
      <c r="O38" s="115">
        <f t="shared" si="2"/>
        <v>25</v>
      </c>
      <c r="P38" s="113">
        <f t="shared" si="2"/>
        <v>0</v>
      </c>
      <c r="Q38" s="115">
        <f t="shared" si="2"/>
        <v>90</v>
      </c>
      <c r="R38" s="113">
        <f t="shared" si="2"/>
        <v>15</v>
      </c>
      <c r="S38" s="116">
        <f t="shared" si="2"/>
        <v>40</v>
      </c>
      <c r="T38" s="113">
        <f t="shared" si="2"/>
        <v>0</v>
      </c>
      <c r="U38" s="115">
        <f t="shared" si="2"/>
        <v>0</v>
      </c>
      <c r="V38" s="113">
        <f t="shared" si="2"/>
        <v>0</v>
      </c>
      <c r="W38" s="115">
        <f t="shared" si="2"/>
        <v>0</v>
      </c>
      <c r="X38" s="113">
        <f t="shared" si="2"/>
        <v>0</v>
      </c>
      <c r="Y38" s="115">
        <f t="shared" si="2"/>
        <v>0</v>
      </c>
      <c r="AA38" s="94"/>
      <c r="AB38" s="94"/>
      <c r="AC38" s="94"/>
      <c r="AD38" s="94"/>
      <c r="AE38" s="94"/>
      <c r="AF38" s="94"/>
      <c r="AG38" s="94"/>
    </row>
    <row r="39" spans="1:33" ht="16.5" customHeight="1" thickBot="1" thickTop="1">
      <c r="A39" s="228" t="s">
        <v>112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AA39" s="94"/>
      <c r="AB39" s="94"/>
      <c r="AC39" s="94"/>
      <c r="AD39" s="94"/>
      <c r="AE39" s="94"/>
      <c r="AF39" s="94"/>
      <c r="AG39" s="93"/>
    </row>
    <row r="40" spans="1:33" ht="16.5" customHeight="1" thickTop="1">
      <c r="A40" s="10">
        <v>22</v>
      </c>
      <c r="B40" s="118" t="s">
        <v>108</v>
      </c>
      <c r="C40" s="56" t="s">
        <v>109</v>
      </c>
      <c r="D40" s="57" t="s">
        <v>189</v>
      </c>
      <c r="E40" s="119"/>
      <c r="F40" s="58">
        <v>30</v>
      </c>
      <c r="G40" s="61">
        <v>15</v>
      </c>
      <c r="H40" s="90">
        <v>15</v>
      </c>
      <c r="I40" s="90"/>
      <c r="J40" s="90"/>
      <c r="K40" s="120"/>
      <c r="L40" s="120"/>
      <c r="M40" s="59"/>
      <c r="N40" s="121"/>
      <c r="O40" s="91"/>
      <c r="P40" s="61">
        <v>15</v>
      </c>
      <c r="Q40" s="59">
        <v>15</v>
      </c>
      <c r="R40" s="61"/>
      <c r="S40" s="59"/>
      <c r="T40" s="61"/>
      <c r="U40" s="59"/>
      <c r="V40" s="61"/>
      <c r="W40" s="59"/>
      <c r="X40" s="61"/>
      <c r="Y40" s="59"/>
      <c r="AA40" s="93"/>
      <c r="AB40" s="93"/>
      <c r="AC40" s="93"/>
      <c r="AD40" s="93"/>
      <c r="AE40" s="93"/>
      <c r="AF40" s="93"/>
      <c r="AG40" s="93"/>
    </row>
    <row r="41" spans="1:33" ht="16.5" customHeight="1" thickBot="1">
      <c r="A41" s="11">
        <v>23</v>
      </c>
      <c r="B41" s="62" t="s">
        <v>110</v>
      </c>
      <c r="C41" s="13" t="s">
        <v>111</v>
      </c>
      <c r="D41" s="14"/>
      <c r="E41" s="63" t="s">
        <v>191</v>
      </c>
      <c r="F41" s="41">
        <v>30</v>
      </c>
      <c r="G41" s="64"/>
      <c r="H41" s="102">
        <v>30</v>
      </c>
      <c r="I41" s="102"/>
      <c r="J41" s="102"/>
      <c r="K41" s="21"/>
      <c r="L41" s="21"/>
      <c r="M41" s="20"/>
      <c r="N41" s="17"/>
      <c r="O41" s="65"/>
      <c r="P41" s="17"/>
      <c r="Q41" s="20"/>
      <c r="R41" s="17"/>
      <c r="S41" s="20">
        <v>30</v>
      </c>
      <c r="T41" s="17"/>
      <c r="U41" s="20"/>
      <c r="V41" s="17"/>
      <c r="W41" s="20"/>
      <c r="X41" s="17"/>
      <c r="Y41" s="20"/>
      <c r="AA41" s="93"/>
      <c r="AB41" s="93"/>
      <c r="AC41" s="93"/>
      <c r="AD41" s="93"/>
      <c r="AE41" s="93"/>
      <c r="AF41" s="93"/>
      <c r="AG41" s="93"/>
    </row>
    <row r="42" spans="1:25" ht="16.5" customHeight="1" hidden="1">
      <c r="A42" s="11"/>
      <c r="B42" s="62"/>
      <c r="C42" s="13"/>
      <c r="D42" s="14"/>
      <c r="E42" s="63"/>
      <c r="F42" s="41">
        <f>SUM(G42:M42)</f>
        <v>0</v>
      </c>
      <c r="G42" s="64"/>
      <c r="H42" s="102"/>
      <c r="I42" s="102"/>
      <c r="J42" s="102"/>
      <c r="K42" s="21"/>
      <c r="L42" s="21"/>
      <c r="M42" s="20"/>
      <c r="N42" s="17"/>
      <c r="O42" s="65"/>
      <c r="P42" s="64"/>
      <c r="Q42" s="20"/>
      <c r="R42" s="64"/>
      <c r="S42" s="20"/>
      <c r="T42" s="17"/>
      <c r="U42" s="20"/>
      <c r="V42" s="64"/>
      <c r="W42" s="20"/>
      <c r="X42" s="17"/>
      <c r="Y42" s="20"/>
    </row>
    <row r="43" spans="1:25" ht="16.5" customHeight="1" hidden="1">
      <c r="A43" s="11"/>
      <c r="B43" s="62"/>
      <c r="C43" s="13"/>
      <c r="D43" s="14"/>
      <c r="E43" s="63"/>
      <c r="F43" s="41">
        <f>SUM(G43:M43)</f>
        <v>0</v>
      </c>
      <c r="G43" s="64"/>
      <c r="H43" s="102"/>
      <c r="I43" s="102"/>
      <c r="J43" s="102"/>
      <c r="K43" s="21"/>
      <c r="L43" s="21"/>
      <c r="M43" s="20"/>
      <c r="N43" s="17"/>
      <c r="O43" s="65"/>
      <c r="P43" s="64"/>
      <c r="Q43" s="20"/>
      <c r="R43" s="64"/>
      <c r="S43" s="20"/>
      <c r="T43" s="17"/>
      <c r="U43" s="20"/>
      <c r="V43" s="64"/>
      <c r="W43" s="20"/>
      <c r="X43" s="17"/>
      <c r="Y43" s="20"/>
    </row>
    <row r="44" spans="1:25" ht="16.5" customHeight="1" hidden="1" thickBot="1">
      <c r="A44" s="11"/>
      <c r="B44" s="62"/>
      <c r="C44" s="13"/>
      <c r="D44" s="14"/>
      <c r="E44" s="63"/>
      <c r="F44" s="41">
        <f>SUM(G44:M44)</f>
        <v>0</v>
      </c>
      <c r="G44" s="64"/>
      <c r="H44" s="102"/>
      <c r="I44" s="102"/>
      <c r="J44" s="102"/>
      <c r="K44" s="21"/>
      <c r="L44" s="21"/>
      <c r="M44" s="29"/>
      <c r="N44" s="64"/>
      <c r="O44" s="66"/>
      <c r="P44" s="17"/>
      <c r="Q44" s="20"/>
      <c r="R44" s="64"/>
      <c r="S44" s="52"/>
      <c r="T44" s="17"/>
      <c r="U44" s="20"/>
      <c r="V44" s="64"/>
      <c r="W44" s="52"/>
      <c r="X44" s="17"/>
      <c r="Y44" s="20"/>
    </row>
    <row r="45" spans="1:25" s="159" customFormat="1" ht="16.5" customHeight="1" thickBot="1" thickTop="1">
      <c r="A45" s="181" t="s">
        <v>11</v>
      </c>
      <c r="B45" s="182"/>
      <c r="C45" s="31"/>
      <c r="D45" s="33"/>
      <c r="E45" s="33"/>
      <c r="F45" s="32">
        <f>SUM(F40:F44)</f>
        <v>60</v>
      </c>
      <c r="G45" s="34">
        <f aca="true" t="shared" si="3" ref="G45:Y45">SUM(G40:G44)</f>
        <v>15</v>
      </c>
      <c r="H45" s="35">
        <f t="shared" si="3"/>
        <v>45</v>
      </c>
      <c r="I45" s="35">
        <f t="shared" si="3"/>
        <v>0</v>
      </c>
      <c r="J45" s="35">
        <f t="shared" si="3"/>
        <v>0</v>
      </c>
      <c r="K45" s="35">
        <f t="shared" si="3"/>
        <v>0</v>
      </c>
      <c r="L45" s="35">
        <f t="shared" si="3"/>
        <v>0</v>
      </c>
      <c r="M45" s="36">
        <f t="shared" si="3"/>
        <v>0</v>
      </c>
      <c r="N45" s="34">
        <f t="shared" si="3"/>
        <v>0</v>
      </c>
      <c r="O45" s="36">
        <f t="shared" si="3"/>
        <v>0</v>
      </c>
      <c r="P45" s="34">
        <f t="shared" si="3"/>
        <v>15</v>
      </c>
      <c r="Q45" s="36">
        <f t="shared" si="3"/>
        <v>15</v>
      </c>
      <c r="R45" s="34">
        <f t="shared" si="3"/>
        <v>0</v>
      </c>
      <c r="S45" s="36">
        <f t="shared" si="3"/>
        <v>30</v>
      </c>
      <c r="T45" s="34">
        <f t="shared" si="3"/>
        <v>0</v>
      </c>
      <c r="U45" s="36">
        <f t="shared" si="3"/>
        <v>0</v>
      </c>
      <c r="V45" s="34">
        <f t="shared" si="3"/>
        <v>0</v>
      </c>
      <c r="W45" s="36">
        <f t="shared" si="3"/>
        <v>0</v>
      </c>
      <c r="X45" s="34">
        <f t="shared" si="3"/>
        <v>0</v>
      </c>
      <c r="Y45" s="36">
        <f t="shared" si="3"/>
        <v>0</v>
      </c>
    </row>
    <row r="46" spans="1:25" ht="16.5" customHeight="1" thickBot="1" thickTop="1">
      <c r="A46" s="202" t="s">
        <v>113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</row>
    <row r="47" spans="1:25" ht="16.5" customHeight="1" thickTop="1">
      <c r="A47" s="39">
        <v>24</v>
      </c>
      <c r="B47" s="125" t="s">
        <v>114</v>
      </c>
      <c r="C47" s="38" t="s">
        <v>115</v>
      </c>
      <c r="D47" s="40"/>
      <c r="E47" s="40" t="s">
        <v>189</v>
      </c>
      <c r="F47" s="41">
        <v>45</v>
      </c>
      <c r="G47" s="42">
        <v>15</v>
      </c>
      <c r="H47" s="43">
        <v>30</v>
      </c>
      <c r="I47" s="43"/>
      <c r="J47" s="43"/>
      <c r="K47" s="43"/>
      <c r="L47" s="43"/>
      <c r="M47" s="43"/>
      <c r="N47" s="42"/>
      <c r="O47" s="44"/>
      <c r="P47" s="42">
        <v>15</v>
      </c>
      <c r="Q47" s="44">
        <v>30</v>
      </c>
      <c r="R47" s="42"/>
      <c r="S47" s="60"/>
      <c r="T47" s="42"/>
      <c r="U47" s="44"/>
      <c r="V47" s="42"/>
      <c r="W47" s="44"/>
      <c r="X47" s="42"/>
      <c r="Y47" s="44"/>
    </row>
    <row r="48" spans="1:25" ht="16.5" customHeight="1">
      <c r="A48" s="11">
        <v>25</v>
      </c>
      <c r="B48" s="12" t="s">
        <v>116</v>
      </c>
      <c r="C48" s="13" t="s">
        <v>117</v>
      </c>
      <c r="D48" s="14"/>
      <c r="E48" s="14" t="s">
        <v>191</v>
      </c>
      <c r="F48" s="16">
        <v>45</v>
      </c>
      <c r="G48" s="17">
        <v>15</v>
      </c>
      <c r="H48" s="102">
        <v>30</v>
      </c>
      <c r="I48" s="102"/>
      <c r="J48" s="102"/>
      <c r="K48" s="102"/>
      <c r="L48" s="102"/>
      <c r="M48" s="102"/>
      <c r="N48" s="17"/>
      <c r="O48" s="20"/>
      <c r="P48" s="17"/>
      <c r="Q48" s="20"/>
      <c r="R48" s="17">
        <v>15</v>
      </c>
      <c r="S48" s="67">
        <v>30</v>
      </c>
      <c r="T48" s="17"/>
      <c r="U48" s="20"/>
      <c r="V48" s="17"/>
      <c r="W48" s="20"/>
      <c r="X48" s="17"/>
      <c r="Y48" s="20"/>
    </row>
    <row r="49" spans="1:25" ht="16.5" customHeight="1">
      <c r="A49" s="11">
        <v>26</v>
      </c>
      <c r="B49" s="12" t="s">
        <v>118</v>
      </c>
      <c r="C49" s="13" t="s">
        <v>119</v>
      </c>
      <c r="D49" s="14" t="s">
        <v>192</v>
      </c>
      <c r="E49" s="14" t="s">
        <v>192</v>
      </c>
      <c r="F49" s="16">
        <v>45</v>
      </c>
      <c r="G49" s="17">
        <v>15</v>
      </c>
      <c r="H49" s="102">
        <v>30</v>
      </c>
      <c r="I49" s="102"/>
      <c r="J49" s="102"/>
      <c r="K49" s="102"/>
      <c r="L49" s="102"/>
      <c r="M49" s="102"/>
      <c r="N49" s="17"/>
      <c r="O49" s="20"/>
      <c r="P49" s="17"/>
      <c r="Q49" s="20"/>
      <c r="R49" s="17"/>
      <c r="S49" s="67"/>
      <c r="T49" s="17">
        <v>15</v>
      </c>
      <c r="U49" s="20">
        <v>30</v>
      </c>
      <c r="V49" s="17"/>
      <c r="W49" s="20"/>
      <c r="X49" s="17"/>
      <c r="Y49" s="20"/>
    </row>
    <row r="50" spans="1:25" ht="16.5" customHeight="1">
      <c r="A50" s="11">
        <v>27</v>
      </c>
      <c r="B50" s="12" t="s">
        <v>120</v>
      </c>
      <c r="C50" s="13" t="s">
        <v>121</v>
      </c>
      <c r="D50" s="14"/>
      <c r="E50" s="14" t="s">
        <v>189</v>
      </c>
      <c r="F50" s="16">
        <v>10</v>
      </c>
      <c r="G50" s="17"/>
      <c r="H50" s="102"/>
      <c r="I50" s="102"/>
      <c r="J50" s="102">
        <v>10</v>
      </c>
      <c r="K50" s="102"/>
      <c r="L50" s="102"/>
      <c r="M50" s="102"/>
      <c r="N50" s="17"/>
      <c r="O50" s="20"/>
      <c r="P50" s="17"/>
      <c r="Q50" s="20">
        <v>10</v>
      </c>
      <c r="R50" s="17"/>
      <c r="S50" s="67"/>
      <c r="T50" s="17"/>
      <c r="U50" s="20"/>
      <c r="V50" s="17"/>
      <c r="W50" s="20"/>
      <c r="X50" s="17"/>
      <c r="Y50" s="20"/>
    </row>
    <row r="51" spans="1:25" ht="16.5" customHeight="1">
      <c r="A51" s="11">
        <v>28</v>
      </c>
      <c r="B51" s="12" t="s">
        <v>122</v>
      </c>
      <c r="C51" s="13" t="s">
        <v>123</v>
      </c>
      <c r="D51" s="14"/>
      <c r="E51" s="14" t="s">
        <v>191</v>
      </c>
      <c r="F51" s="16">
        <v>15</v>
      </c>
      <c r="G51" s="17"/>
      <c r="H51" s="102"/>
      <c r="I51" s="102"/>
      <c r="J51" s="102">
        <v>15</v>
      </c>
      <c r="K51" s="102"/>
      <c r="L51" s="102"/>
      <c r="M51" s="102"/>
      <c r="N51" s="17"/>
      <c r="O51" s="20"/>
      <c r="P51" s="17"/>
      <c r="Q51" s="20"/>
      <c r="R51" s="17"/>
      <c r="S51" s="67">
        <v>15</v>
      </c>
      <c r="T51" s="17"/>
      <c r="U51" s="20"/>
      <c r="V51" s="17"/>
      <c r="W51" s="20"/>
      <c r="X51" s="17"/>
      <c r="Y51" s="20"/>
    </row>
    <row r="52" spans="1:25" ht="16.5" customHeight="1">
      <c r="A52" s="11">
        <v>29</v>
      </c>
      <c r="B52" s="12" t="s">
        <v>124</v>
      </c>
      <c r="C52" s="13" t="s">
        <v>125</v>
      </c>
      <c r="D52" s="14"/>
      <c r="E52" s="14" t="s">
        <v>192</v>
      </c>
      <c r="F52" s="16">
        <v>15</v>
      </c>
      <c r="G52" s="17"/>
      <c r="H52" s="102"/>
      <c r="I52" s="102"/>
      <c r="J52" s="102">
        <v>15</v>
      </c>
      <c r="K52" s="102"/>
      <c r="L52" s="102"/>
      <c r="M52" s="102"/>
      <c r="N52" s="17"/>
      <c r="O52" s="20"/>
      <c r="P52" s="17"/>
      <c r="Q52" s="20"/>
      <c r="R52" s="17"/>
      <c r="S52" s="67"/>
      <c r="T52" s="17"/>
      <c r="U52" s="20">
        <v>15</v>
      </c>
      <c r="V52" s="17"/>
      <c r="W52" s="20"/>
      <c r="X52" s="17"/>
      <c r="Y52" s="20"/>
    </row>
    <row r="53" spans="1:25" ht="16.5" customHeight="1">
      <c r="A53" s="11">
        <v>30</v>
      </c>
      <c r="B53" s="12" t="s">
        <v>126</v>
      </c>
      <c r="C53" s="13" t="s">
        <v>127</v>
      </c>
      <c r="D53" s="14"/>
      <c r="E53" s="14" t="s">
        <v>191</v>
      </c>
      <c r="F53" s="16">
        <v>40</v>
      </c>
      <c r="G53" s="17"/>
      <c r="H53" s="102"/>
      <c r="I53" s="102"/>
      <c r="J53" s="102"/>
      <c r="K53" s="102"/>
      <c r="L53" s="102"/>
      <c r="M53" s="102">
        <v>40</v>
      </c>
      <c r="N53" s="17"/>
      <c r="O53" s="20"/>
      <c r="P53" s="17"/>
      <c r="Q53" s="20"/>
      <c r="R53" s="17"/>
      <c r="S53" s="67">
        <v>40</v>
      </c>
      <c r="T53" s="17"/>
      <c r="U53" s="20"/>
      <c r="V53" s="17"/>
      <c r="W53" s="20"/>
      <c r="X53" s="17"/>
      <c r="Y53" s="20"/>
    </row>
    <row r="54" spans="1:25" ht="16.5" customHeight="1">
      <c r="A54" s="11">
        <v>31</v>
      </c>
      <c r="B54" s="12" t="s">
        <v>128</v>
      </c>
      <c r="C54" s="13" t="s">
        <v>129</v>
      </c>
      <c r="D54" s="14"/>
      <c r="E54" s="14" t="s">
        <v>192</v>
      </c>
      <c r="F54" s="16">
        <v>40</v>
      </c>
      <c r="G54" s="17"/>
      <c r="H54" s="102"/>
      <c r="I54" s="102"/>
      <c r="J54" s="102"/>
      <c r="K54" s="102"/>
      <c r="L54" s="102"/>
      <c r="M54" s="102">
        <v>40</v>
      </c>
      <c r="N54" s="17"/>
      <c r="O54" s="20"/>
      <c r="P54" s="17"/>
      <c r="Q54" s="20"/>
      <c r="R54" s="17"/>
      <c r="S54" s="67"/>
      <c r="T54" s="17"/>
      <c r="U54" s="20">
        <v>40</v>
      </c>
      <c r="V54" s="17"/>
      <c r="W54" s="20"/>
      <c r="X54" s="17"/>
      <c r="Y54" s="20"/>
    </row>
    <row r="55" spans="1:25" ht="16.5" customHeight="1">
      <c r="A55" s="11">
        <v>32</v>
      </c>
      <c r="B55" s="12" t="s">
        <v>130</v>
      </c>
      <c r="C55" s="13" t="s">
        <v>131</v>
      </c>
      <c r="D55" s="14"/>
      <c r="E55" s="14" t="s">
        <v>189</v>
      </c>
      <c r="F55" s="16">
        <v>10</v>
      </c>
      <c r="G55" s="17"/>
      <c r="H55" s="102">
        <v>10</v>
      </c>
      <c r="I55" s="102"/>
      <c r="J55" s="102"/>
      <c r="K55" s="102"/>
      <c r="L55" s="102"/>
      <c r="M55" s="102"/>
      <c r="N55" s="17"/>
      <c r="O55" s="20"/>
      <c r="P55" s="17"/>
      <c r="Q55" s="20">
        <v>10</v>
      </c>
      <c r="R55" s="17"/>
      <c r="S55" s="67"/>
      <c r="T55" s="17"/>
      <c r="U55" s="20"/>
      <c r="V55" s="17"/>
      <c r="W55" s="20"/>
      <c r="X55" s="17"/>
      <c r="Y55" s="20"/>
    </row>
    <row r="56" spans="1:25" ht="16.5" customHeight="1" thickBot="1">
      <c r="A56" s="68">
        <v>33</v>
      </c>
      <c r="B56" s="12" t="s">
        <v>132</v>
      </c>
      <c r="C56" s="13" t="s">
        <v>133</v>
      </c>
      <c r="D56" s="14"/>
      <c r="E56" s="14" t="s">
        <v>189</v>
      </c>
      <c r="F56" s="16">
        <v>5</v>
      </c>
      <c r="G56" s="17">
        <v>5</v>
      </c>
      <c r="H56" s="102"/>
      <c r="I56" s="102"/>
      <c r="J56" s="102"/>
      <c r="K56" s="102"/>
      <c r="L56" s="102"/>
      <c r="M56" s="102"/>
      <c r="N56" s="17"/>
      <c r="O56" s="20"/>
      <c r="P56" s="17">
        <v>5</v>
      </c>
      <c r="Q56" s="20"/>
      <c r="R56" s="17"/>
      <c r="S56" s="67"/>
      <c r="T56" s="17"/>
      <c r="U56" s="20"/>
      <c r="V56" s="17"/>
      <c r="W56" s="20"/>
      <c r="X56" s="17"/>
      <c r="Y56" s="20"/>
    </row>
    <row r="57" spans="1:25" s="159" customFormat="1" ht="16.5" customHeight="1" thickBot="1" thickTop="1">
      <c r="A57" s="218" t="s">
        <v>11</v>
      </c>
      <c r="B57" s="195"/>
      <c r="C57" s="81"/>
      <c r="D57" s="83"/>
      <c r="E57" s="83"/>
      <c r="F57" s="82">
        <f>SUM(F47:F56)</f>
        <v>270</v>
      </c>
      <c r="G57" s="84">
        <f aca="true" t="shared" si="4" ref="G57:Y57">SUM(G47:G56)</f>
        <v>50</v>
      </c>
      <c r="H57" s="85">
        <f t="shared" si="4"/>
        <v>100</v>
      </c>
      <c r="I57" s="85">
        <f t="shared" si="4"/>
        <v>0</v>
      </c>
      <c r="J57" s="85">
        <f t="shared" si="4"/>
        <v>40</v>
      </c>
      <c r="K57" s="85">
        <f t="shared" si="4"/>
        <v>0</v>
      </c>
      <c r="L57" s="85">
        <f t="shared" si="4"/>
        <v>0</v>
      </c>
      <c r="M57" s="86">
        <f t="shared" si="4"/>
        <v>80</v>
      </c>
      <c r="N57" s="84">
        <f t="shared" si="4"/>
        <v>0</v>
      </c>
      <c r="O57" s="86">
        <f t="shared" si="4"/>
        <v>0</v>
      </c>
      <c r="P57" s="84">
        <f t="shared" si="4"/>
        <v>20</v>
      </c>
      <c r="Q57" s="86">
        <f t="shared" si="4"/>
        <v>50</v>
      </c>
      <c r="R57" s="84">
        <f t="shared" si="4"/>
        <v>15</v>
      </c>
      <c r="S57" s="86">
        <f t="shared" si="4"/>
        <v>85</v>
      </c>
      <c r="T57" s="84">
        <f t="shared" si="4"/>
        <v>15</v>
      </c>
      <c r="U57" s="86">
        <f t="shared" si="4"/>
        <v>85</v>
      </c>
      <c r="V57" s="84">
        <f t="shared" si="4"/>
        <v>0</v>
      </c>
      <c r="W57" s="86">
        <f t="shared" si="4"/>
        <v>0</v>
      </c>
      <c r="X57" s="84">
        <f t="shared" si="4"/>
        <v>0</v>
      </c>
      <c r="Y57" s="86">
        <f t="shared" si="4"/>
        <v>0</v>
      </c>
    </row>
    <row r="58" spans="1:25" ht="16.5" customHeight="1" thickBot="1" thickTop="1">
      <c r="A58" s="202" t="s">
        <v>146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</row>
    <row r="59" spans="1:25" ht="16.5" customHeight="1" thickTop="1">
      <c r="A59" s="39">
        <v>34</v>
      </c>
      <c r="B59" s="125" t="s">
        <v>134</v>
      </c>
      <c r="C59" s="38" t="s">
        <v>135</v>
      </c>
      <c r="D59" s="40" t="s">
        <v>190</v>
      </c>
      <c r="E59" s="40"/>
      <c r="F59" s="41">
        <v>30</v>
      </c>
      <c r="G59" s="42">
        <v>30</v>
      </c>
      <c r="H59" s="43"/>
      <c r="I59" s="43"/>
      <c r="J59" s="43"/>
      <c r="K59" s="43"/>
      <c r="L59" s="43"/>
      <c r="M59" s="43"/>
      <c r="N59" s="42">
        <v>30</v>
      </c>
      <c r="O59" s="44"/>
      <c r="P59" s="42"/>
      <c r="Q59" s="44"/>
      <c r="R59" s="42"/>
      <c r="S59" s="60"/>
      <c r="T59" s="42"/>
      <c r="U59" s="44"/>
      <c r="V59" s="42"/>
      <c r="W59" s="44"/>
      <c r="X59" s="42"/>
      <c r="Y59" s="44"/>
    </row>
    <row r="60" spans="1:25" ht="16.5" customHeight="1">
      <c r="A60" s="39">
        <v>35</v>
      </c>
      <c r="B60" s="125" t="s">
        <v>136</v>
      </c>
      <c r="C60" s="38" t="s">
        <v>137</v>
      </c>
      <c r="D60" s="40" t="s">
        <v>189</v>
      </c>
      <c r="E60" s="40"/>
      <c r="F60" s="41">
        <v>30</v>
      </c>
      <c r="G60" s="42">
        <v>30</v>
      </c>
      <c r="H60" s="43"/>
      <c r="I60" s="43"/>
      <c r="J60" s="43"/>
      <c r="K60" s="43"/>
      <c r="L60" s="43"/>
      <c r="M60" s="43"/>
      <c r="N60" s="42"/>
      <c r="O60" s="44"/>
      <c r="P60" s="42">
        <v>30</v>
      </c>
      <c r="Q60" s="44"/>
      <c r="R60" s="42"/>
      <c r="S60" s="60"/>
      <c r="T60" s="42"/>
      <c r="U60" s="44"/>
      <c r="V60" s="42"/>
      <c r="W60" s="44"/>
      <c r="X60" s="42"/>
      <c r="Y60" s="44"/>
    </row>
    <row r="61" spans="1:25" ht="16.5" customHeight="1">
      <c r="A61" s="11">
        <v>36</v>
      </c>
      <c r="B61" s="12" t="s">
        <v>138</v>
      </c>
      <c r="C61" s="13" t="s">
        <v>139</v>
      </c>
      <c r="D61" s="14"/>
      <c r="E61" s="14" t="s">
        <v>189</v>
      </c>
      <c r="F61" s="16">
        <v>30</v>
      </c>
      <c r="G61" s="17"/>
      <c r="H61" s="102"/>
      <c r="I61" s="102">
        <v>30</v>
      </c>
      <c r="J61" s="102"/>
      <c r="K61" s="102"/>
      <c r="L61" s="102"/>
      <c r="M61" s="102"/>
      <c r="N61" s="17"/>
      <c r="O61" s="20">
        <v>30</v>
      </c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ht="16.5" customHeight="1">
      <c r="A62" s="11">
        <v>37</v>
      </c>
      <c r="B62" s="12" t="s">
        <v>140</v>
      </c>
      <c r="C62" s="13" t="s">
        <v>141</v>
      </c>
      <c r="D62" s="14"/>
      <c r="E62" s="14" t="s">
        <v>189</v>
      </c>
      <c r="F62" s="16">
        <v>30</v>
      </c>
      <c r="G62" s="17"/>
      <c r="H62" s="102"/>
      <c r="I62" s="102">
        <v>30</v>
      </c>
      <c r="J62" s="102"/>
      <c r="K62" s="102"/>
      <c r="L62" s="102"/>
      <c r="M62" s="102"/>
      <c r="N62" s="17"/>
      <c r="O62" s="20"/>
      <c r="P62" s="17"/>
      <c r="Q62" s="20">
        <v>30</v>
      </c>
      <c r="R62" s="17"/>
      <c r="S62" s="67"/>
      <c r="T62" s="17"/>
      <c r="U62" s="20"/>
      <c r="V62" s="17"/>
      <c r="W62" s="20"/>
      <c r="X62" s="17"/>
      <c r="Y62" s="20"/>
    </row>
    <row r="63" spans="1:25" ht="16.5" customHeight="1">
      <c r="A63" s="11">
        <v>38</v>
      </c>
      <c r="B63" s="12" t="s">
        <v>142</v>
      </c>
      <c r="C63" s="13" t="s">
        <v>143</v>
      </c>
      <c r="D63" s="14"/>
      <c r="E63" s="14" t="s">
        <v>189</v>
      </c>
      <c r="F63" s="16">
        <v>30</v>
      </c>
      <c r="G63" s="17"/>
      <c r="H63" s="102"/>
      <c r="I63" s="102">
        <v>30</v>
      </c>
      <c r="J63" s="102"/>
      <c r="K63" s="102"/>
      <c r="L63" s="102"/>
      <c r="M63" s="102"/>
      <c r="N63" s="17"/>
      <c r="O63" s="20"/>
      <c r="P63" s="17"/>
      <c r="Q63" s="20">
        <v>30</v>
      </c>
      <c r="R63" s="17"/>
      <c r="S63" s="67"/>
      <c r="T63" s="17"/>
      <c r="U63" s="20"/>
      <c r="V63" s="17"/>
      <c r="W63" s="20"/>
      <c r="X63" s="17"/>
      <c r="Y63" s="20"/>
    </row>
    <row r="64" spans="1:25" ht="16.5" customHeight="1" thickBot="1">
      <c r="A64" s="46">
        <v>39</v>
      </c>
      <c r="B64" s="12" t="s">
        <v>144</v>
      </c>
      <c r="C64" s="13" t="s">
        <v>145</v>
      </c>
      <c r="D64" s="14"/>
      <c r="E64" s="14" t="s">
        <v>189</v>
      </c>
      <c r="F64" s="16">
        <v>30</v>
      </c>
      <c r="G64" s="17"/>
      <c r="H64" s="102"/>
      <c r="I64" s="102">
        <v>30</v>
      </c>
      <c r="J64" s="102"/>
      <c r="K64" s="102"/>
      <c r="L64" s="102"/>
      <c r="M64" s="102"/>
      <c r="N64" s="17"/>
      <c r="O64" s="20"/>
      <c r="P64" s="17"/>
      <c r="Q64" s="20">
        <v>30</v>
      </c>
      <c r="R64" s="17"/>
      <c r="S64" s="67"/>
      <c r="T64" s="17"/>
      <c r="U64" s="20"/>
      <c r="V64" s="17"/>
      <c r="W64" s="20"/>
      <c r="X64" s="17"/>
      <c r="Y64" s="20"/>
    </row>
    <row r="65" spans="1:25" s="159" customFormat="1" ht="16.5" customHeight="1" thickBot="1" thickTop="1">
      <c r="A65" s="194" t="s">
        <v>11</v>
      </c>
      <c r="B65" s="195"/>
      <c r="C65" s="81"/>
      <c r="D65" s="83"/>
      <c r="E65" s="83"/>
      <c r="F65" s="82">
        <f>SUM(F59:F64)</f>
        <v>180</v>
      </c>
      <c r="G65" s="84">
        <f aca="true" t="shared" si="5" ref="G65:Y65">SUM(G59:G64)</f>
        <v>60</v>
      </c>
      <c r="H65" s="85">
        <f t="shared" si="5"/>
        <v>0</v>
      </c>
      <c r="I65" s="85">
        <f t="shared" si="5"/>
        <v>120</v>
      </c>
      <c r="J65" s="85">
        <f t="shared" si="5"/>
        <v>0</v>
      </c>
      <c r="K65" s="85">
        <f t="shared" si="5"/>
        <v>0</v>
      </c>
      <c r="L65" s="85">
        <f t="shared" si="5"/>
        <v>0</v>
      </c>
      <c r="M65" s="85">
        <f t="shared" si="5"/>
        <v>0</v>
      </c>
      <c r="N65" s="84">
        <f t="shared" si="5"/>
        <v>30</v>
      </c>
      <c r="O65" s="86">
        <f t="shared" si="5"/>
        <v>30</v>
      </c>
      <c r="P65" s="84">
        <f t="shared" si="5"/>
        <v>30</v>
      </c>
      <c r="Q65" s="86">
        <f t="shared" si="5"/>
        <v>90</v>
      </c>
      <c r="R65" s="84">
        <f t="shared" si="5"/>
        <v>0</v>
      </c>
      <c r="S65" s="86">
        <f t="shared" si="5"/>
        <v>0</v>
      </c>
      <c r="T65" s="84">
        <f t="shared" si="5"/>
        <v>0</v>
      </c>
      <c r="U65" s="86">
        <f t="shared" si="5"/>
        <v>0</v>
      </c>
      <c r="V65" s="84">
        <f t="shared" si="5"/>
        <v>0</v>
      </c>
      <c r="W65" s="86">
        <f t="shared" si="5"/>
        <v>0</v>
      </c>
      <c r="X65" s="84">
        <f t="shared" si="5"/>
        <v>0</v>
      </c>
      <c r="Y65" s="86">
        <f t="shared" si="5"/>
        <v>0</v>
      </c>
    </row>
    <row r="66" spans="1:25" s="159" customFormat="1" ht="16.5" customHeight="1" thickBot="1" thickTop="1">
      <c r="A66" s="202" t="s">
        <v>159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</row>
    <row r="67" spans="1:25" ht="16.5" customHeight="1" thickTop="1">
      <c r="A67" s="39">
        <v>40</v>
      </c>
      <c r="B67" s="240" t="s">
        <v>147</v>
      </c>
      <c r="C67" s="38" t="s">
        <v>148</v>
      </c>
      <c r="D67" s="40"/>
      <c r="E67" s="40" t="s">
        <v>190</v>
      </c>
      <c r="F67" s="41">
        <v>30</v>
      </c>
      <c r="G67" s="42">
        <v>30</v>
      </c>
      <c r="H67" s="43"/>
      <c r="I67" s="43"/>
      <c r="J67" s="43"/>
      <c r="K67" s="43"/>
      <c r="L67" s="43"/>
      <c r="M67" s="43"/>
      <c r="N67" s="42">
        <v>30</v>
      </c>
      <c r="O67" s="44"/>
      <c r="P67" s="42"/>
      <c r="Q67" s="44"/>
      <c r="R67" s="42"/>
      <c r="S67" s="60"/>
      <c r="T67" s="42"/>
      <c r="U67" s="44"/>
      <c r="V67" s="42"/>
      <c r="W67" s="44"/>
      <c r="X67" s="42"/>
      <c r="Y67" s="44"/>
    </row>
    <row r="68" spans="1:25" ht="16.5" customHeight="1">
      <c r="A68" s="11">
        <v>41</v>
      </c>
      <c r="B68" s="241"/>
      <c r="C68" s="13" t="s">
        <v>149</v>
      </c>
      <c r="D68" s="14"/>
      <c r="E68" s="14" t="s">
        <v>189</v>
      </c>
      <c r="F68" s="16">
        <v>30</v>
      </c>
      <c r="G68" s="17">
        <v>30</v>
      </c>
      <c r="H68" s="102"/>
      <c r="I68" s="102"/>
      <c r="J68" s="102"/>
      <c r="K68" s="102"/>
      <c r="L68" s="102"/>
      <c r="M68" s="102"/>
      <c r="N68" s="17"/>
      <c r="O68" s="20"/>
      <c r="P68" s="17">
        <v>30</v>
      </c>
      <c r="Q68" s="20"/>
      <c r="R68" s="17"/>
      <c r="S68" s="67"/>
      <c r="T68" s="17"/>
      <c r="U68" s="20"/>
      <c r="V68" s="17"/>
      <c r="W68" s="20"/>
      <c r="X68" s="17"/>
      <c r="Y68" s="20"/>
    </row>
    <row r="69" spans="1:25" ht="16.5" customHeight="1">
      <c r="A69" s="11">
        <v>42</v>
      </c>
      <c r="B69" s="241"/>
      <c r="C69" s="13" t="s">
        <v>150</v>
      </c>
      <c r="D69" s="14"/>
      <c r="E69" s="14" t="s">
        <v>191</v>
      </c>
      <c r="F69" s="16">
        <v>30</v>
      </c>
      <c r="G69" s="17">
        <v>30</v>
      </c>
      <c r="H69" s="102"/>
      <c r="I69" s="102"/>
      <c r="J69" s="102"/>
      <c r="K69" s="102"/>
      <c r="L69" s="102"/>
      <c r="M69" s="102"/>
      <c r="N69" s="17"/>
      <c r="O69" s="20"/>
      <c r="P69" s="17"/>
      <c r="Q69" s="20"/>
      <c r="R69" s="17">
        <v>30</v>
      </c>
      <c r="S69" s="67"/>
      <c r="T69" s="17"/>
      <c r="U69" s="20"/>
      <c r="V69" s="17"/>
      <c r="W69" s="20"/>
      <c r="X69" s="17"/>
      <c r="Y69" s="20"/>
    </row>
    <row r="70" spans="1:25" ht="16.5" customHeight="1">
      <c r="A70" s="11">
        <v>43</v>
      </c>
      <c r="B70" s="241"/>
      <c r="C70" s="13" t="s">
        <v>151</v>
      </c>
      <c r="D70" s="14"/>
      <c r="E70" s="14" t="s">
        <v>191</v>
      </c>
      <c r="F70" s="16">
        <v>30</v>
      </c>
      <c r="G70" s="17">
        <v>30</v>
      </c>
      <c r="H70" s="102"/>
      <c r="I70" s="102"/>
      <c r="J70" s="102"/>
      <c r="K70" s="102"/>
      <c r="L70" s="102"/>
      <c r="M70" s="102"/>
      <c r="N70" s="17"/>
      <c r="O70" s="20"/>
      <c r="P70" s="17"/>
      <c r="Q70" s="20"/>
      <c r="R70" s="17">
        <v>30</v>
      </c>
      <c r="S70" s="67"/>
      <c r="T70" s="17"/>
      <c r="U70" s="20"/>
      <c r="V70" s="17"/>
      <c r="W70" s="20"/>
      <c r="X70" s="17"/>
      <c r="Y70" s="20"/>
    </row>
    <row r="71" spans="1:25" ht="16.5" customHeight="1">
      <c r="A71" s="11">
        <v>44</v>
      </c>
      <c r="B71" s="241"/>
      <c r="C71" s="13" t="s">
        <v>152</v>
      </c>
      <c r="D71" s="14"/>
      <c r="E71" s="14" t="s">
        <v>191</v>
      </c>
      <c r="F71" s="16">
        <v>30</v>
      </c>
      <c r="G71" s="17">
        <v>30</v>
      </c>
      <c r="H71" s="102"/>
      <c r="I71" s="102"/>
      <c r="J71" s="102"/>
      <c r="K71" s="102"/>
      <c r="L71" s="102"/>
      <c r="M71" s="102"/>
      <c r="N71" s="17"/>
      <c r="O71" s="20"/>
      <c r="P71" s="17"/>
      <c r="Q71" s="20"/>
      <c r="R71" s="17">
        <v>30</v>
      </c>
      <c r="S71" s="67"/>
      <c r="T71" s="17"/>
      <c r="U71" s="20"/>
      <c r="V71" s="17"/>
      <c r="W71" s="20"/>
      <c r="X71" s="17"/>
      <c r="Y71" s="20"/>
    </row>
    <row r="72" spans="1:25" ht="16.5" customHeight="1">
      <c r="A72" s="11">
        <v>45</v>
      </c>
      <c r="B72" s="241"/>
      <c r="C72" s="13" t="s">
        <v>153</v>
      </c>
      <c r="D72" s="14"/>
      <c r="E72" s="14" t="s">
        <v>192</v>
      </c>
      <c r="F72" s="16">
        <v>30</v>
      </c>
      <c r="G72" s="17">
        <v>30</v>
      </c>
      <c r="H72" s="102"/>
      <c r="I72" s="102"/>
      <c r="J72" s="102"/>
      <c r="K72" s="102"/>
      <c r="L72" s="102"/>
      <c r="M72" s="102"/>
      <c r="N72" s="17"/>
      <c r="O72" s="20"/>
      <c r="P72" s="17"/>
      <c r="Q72" s="20"/>
      <c r="R72" s="17"/>
      <c r="S72" s="67"/>
      <c r="T72" s="17">
        <v>30</v>
      </c>
      <c r="U72" s="20"/>
      <c r="V72" s="17"/>
      <c r="W72" s="20"/>
      <c r="X72" s="17"/>
      <c r="Y72" s="20"/>
    </row>
    <row r="73" spans="1:25" ht="16.5" customHeight="1" thickBot="1">
      <c r="A73" s="24">
        <v>46</v>
      </c>
      <c r="B73" s="242"/>
      <c r="C73" s="23" t="s">
        <v>154</v>
      </c>
      <c r="D73" s="25"/>
      <c r="E73" s="25" t="s">
        <v>192</v>
      </c>
      <c r="F73" s="128">
        <v>30</v>
      </c>
      <c r="G73" s="27">
        <v>30</v>
      </c>
      <c r="H73" s="28"/>
      <c r="I73" s="28"/>
      <c r="J73" s="28"/>
      <c r="K73" s="28"/>
      <c r="L73" s="28"/>
      <c r="M73" s="28"/>
      <c r="N73" s="27"/>
      <c r="O73" s="29"/>
      <c r="P73" s="27"/>
      <c r="Q73" s="29"/>
      <c r="R73" s="27"/>
      <c r="S73" s="129"/>
      <c r="T73" s="27">
        <v>30</v>
      </c>
      <c r="U73" s="29"/>
      <c r="V73" s="27"/>
      <c r="W73" s="29"/>
      <c r="X73" s="27"/>
      <c r="Y73" s="29"/>
    </row>
    <row r="74" spans="1:25" s="159" customFormat="1" ht="16.5" customHeight="1" thickBot="1" thickTop="1">
      <c r="A74" s="181" t="s">
        <v>11</v>
      </c>
      <c r="B74" s="182"/>
      <c r="C74" s="31"/>
      <c r="D74" s="33"/>
      <c r="E74" s="33"/>
      <c r="F74" s="32">
        <f>SUM(F67:F73)</f>
        <v>210</v>
      </c>
      <c r="G74" s="34">
        <f aca="true" t="shared" si="6" ref="G74:Y74">SUM(G67:G73)</f>
        <v>210</v>
      </c>
      <c r="H74" s="35">
        <f t="shared" si="6"/>
        <v>0</v>
      </c>
      <c r="I74" s="35">
        <f t="shared" si="6"/>
        <v>0</v>
      </c>
      <c r="J74" s="35">
        <f t="shared" si="6"/>
        <v>0</v>
      </c>
      <c r="K74" s="35">
        <f t="shared" si="6"/>
        <v>0</v>
      </c>
      <c r="L74" s="35">
        <f t="shared" si="6"/>
        <v>0</v>
      </c>
      <c r="M74" s="35">
        <f t="shared" si="6"/>
        <v>0</v>
      </c>
      <c r="N74" s="34">
        <f t="shared" si="6"/>
        <v>30</v>
      </c>
      <c r="O74" s="36">
        <f t="shared" si="6"/>
        <v>0</v>
      </c>
      <c r="P74" s="34">
        <f t="shared" si="6"/>
        <v>30</v>
      </c>
      <c r="Q74" s="36">
        <f t="shared" si="6"/>
        <v>0</v>
      </c>
      <c r="R74" s="34">
        <f t="shared" si="6"/>
        <v>90</v>
      </c>
      <c r="S74" s="36">
        <f t="shared" si="6"/>
        <v>0</v>
      </c>
      <c r="T74" s="34">
        <f t="shared" si="6"/>
        <v>60</v>
      </c>
      <c r="U74" s="36">
        <f t="shared" si="6"/>
        <v>0</v>
      </c>
      <c r="V74" s="34">
        <f t="shared" si="6"/>
        <v>0</v>
      </c>
      <c r="W74" s="36">
        <f t="shared" si="6"/>
        <v>0</v>
      </c>
      <c r="X74" s="34">
        <f t="shared" si="6"/>
        <v>0</v>
      </c>
      <c r="Y74" s="36">
        <f t="shared" si="6"/>
        <v>0</v>
      </c>
    </row>
    <row r="75" spans="1:25" ht="16.5" customHeight="1" hidden="1" thickTop="1">
      <c r="A75" s="198" t="s">
        <v>37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</row>
    <row r="76" spans="1:25" ht="16.5" customHeight="1" thickBot="1" thickTop="1">
      <c r="A76" s="198" t="s">
        <v>160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</row>
    <row r="77" spans="1:25" ht="16.5" customHeight="1" thickTop="1">
      <c r="A77" s="10">
        <v>47</v>
      </c>
      <c r="B77" s="89" t="s">
        <v>155</v>
      </c>
      <c r="C77" s="56" t="s">
        <v>156</v>
      </c>
      <c r="D77" s="57"/>
      <c r="E77" s="57" t="s">
        <v>191</v>
      </c>
      <c r="F77" s="58">
        <v>30</v>
      </c>
      <c r="G77" s="61">
        <v>30</v>
      </c>
      <c r="H77" s="90"/>
      <c r="I77" s="90"/>
      <c r="J77" s="90"/>
      <c r="K77" s="90"/>
      <c r="L77" s="90"/>
      <c r="M77" s="90"/>
      <c r="N77" s="61"/>
      <c r="O77" s="59"/>
      <c r="P77" s="61"/>
      <c r="Q77" s="59"/>
      <c r="R77" s="61">
        <v>30</v>
      </c>
      <c r="S77" s="91"/>
      <c r="T77" s="61"/>
      <c r="U77" s="59"/>
      <c r="V77" s="61"/>
      <c r="W77" s="59"/>
      <c r="X77" s="61"/>
      <c r="Y77" s="59"/>
    </row>
    <row r="78" spans="1:25" ht="16.5" customHeight="1" thickBot="1">
      <c r="A78" s="11">
        <v>48</v>
      </c>
      <c r="B78" s="12" t="s">
        <v>157</v>
      </c>
      <c r="C78" s="13" t="s">
        <v>158</v>
      </c>
      <c r="D78" s="14"/>
      <c r="E78" s="14" t="s">
        <v>192</v>
      </c>
      <c r="F78" s="16">
        <v>30</v>
      </c>
      <c r="G78" s="17">
        <v>30</v>
      </c>
      <c r="H78" s="102"/>
      <c r="I78" s="102"/>
      <c r="J78" s="102"/>
      <c r="K78" s="102"/>
      <c r="L78" s="102"/>
      <c r="M78" s="102"/>
      <c r="N78" s="17"/>
      <c r="O78" s="20"/>
      <c r="P78" s="17"/>
      <c r="Q78" s="20"/>
      <c r="R78" s="17"/>
      <c r="S78" s="67"/>
      <c r="T78" s="17">
        <v>30</v>
      </c>
      <c r="U78" s="20"/>
      <c r="V78" s="17"/>
      <c r="W78" s="20"/>
      <c r="X78" s="17"/>
      <c r="Y78" s="20"/>
    </row>
    <row r="79" spans="1:25" ht="16.5" customHeight="1" hidden="1">
      <c r="A79" s="11"/>
      <c r="B79" s="12"/>
      <c r="C79" s="13"/>
      <c r="D79" s="14"/>
      <c r="E79" s="14"/>
      <c r="F79" s="16">
        <f>SUM(G79:M79)</f>
        <v>0</v>
      </c>
      <c r="G79" s="17"/>
      <c r="H79" s="102"/>
      <c r="I79" s="102"/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/>
    </row>
    <row r="80" spans="1:25" ht="16.5" customHeight="1" hidden="1">
      <c r="A80" s="11"/>
      <c r="B80" s="12"/>
      <c r="C80" s="13"/>
      <c r="D80" s="14"/>
      <c r="E80" s="14"/>
      <c r="F80" s="16">
        <f>SUM(G80:M80)</f>
        <v>0</v>
      </c>
      <c r="G80" s="17"/>
      <c r="H80" s="102"/>
      <c r="I80" s="102"/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/>
    </row>
    <row r="81" spans="1:25" ht="16.5" customHeight="1" hidden="1" thickBot="1">
      <c r="A81" s="46"/>
      <c r="B81" s="12"/>
      <c r="C81" s="13"/>
      <c r="D81" s="14"/>
      <c r="E81" s="14"/>
      <c r="F81" s="16">
        <f>SUM(G81:M81)</f>
        <v>0</v>
      </c>
      <c r="G81" s="17"/>
      <c r="H81" s="102"/>
      <c r="I81" s="102"/>
      <c r="J81" s="102"/>
      <c r="K81" s="102"/>
      <c r="L81" s="102"/>
      <c r="M81" s="102"/>
      <c r="N81" s="17"/>
      <c r="O81" s="20"/>
      <c r="P81" s="17"/>
      <c r="Q81" s="20"/>
      <c r="R81" s="17"/>
      <c r="S81" s="67"/>
      <c r="T81" s="17"/>
      <c r="U81" s="20"/>
      <c r="V81" s="17"/>
      <c r="W81" s="20"/>
      <c r="X81" s="17"/>
      <c r="Y81" s="20"/>
    </row>
    <row r="82" spans="1:25" s="159" customFormat="1" ht="16.5" customHeight="1" thickBot="1" thickTop="1">
      <c r="A82" s="201" t="s">
        <v>11</v>
      </c>
      <c r="B82" s="182"/>
      <c r="C82" s="31"/>
      <c r="D82" s="33"/>
      <c r="E82" s="33"/>
      <c r="F82" s="32">
        <f>SUM(F77:F81)</f>
        <v>60</v>
      </c>
      <c r="G82" s="34">
        <f aca="true" t="shared" si="7" ref="G82:Y82">SUM(G77:G81)</f>
        <v>60</v>
      </c>
      <c r="H82" s="35">
        <f t="shared" si="7"/>
        <v>0</v>
      </c>
      <c r="I82" s="35">
        <f t="shared" si="7"/>
        <v>0</v>
      </c>
      <c r="J82" s="35">
        <f t="shared" si="7"/>
        <v>0</v>
      </c>
      <c r="K82" s="35">
        <f t="shared" si="7"/>
        <v>0</v>
      </c>
      <c r="L82" s="35">
        <f t="shared" si="7"/>
        <v>0</v>
      </c>
      <c r="M82" s="35">
        <f t="shared" si="7"/>
        <v>0</v>
      </c>
      <c r="N82" s="34">
        <f t="shared" si="7"/>
        <v>0</v>
      </c>
      <c r="O82" s="36">
        <f t="shared" si="7"/>
        <v>0</v>
      </c>
      <c r="P82" s="34">
        <f t="shared" si="7"/>
        <v>0</v>
      </c>
      <c r="Q82" s="36">
        <f t="shared" si="7"/>
        <v>0</v>
      </c>
      <c r="R82" s="34">
        <f t="shared" si="7"/>
        <v>30</v>
      </c>
      <c r="S82" s="36">
        <f t="shared" si="7"/>
        <v>0</v>
      </c>
      <c r="T82" s="34">
        <f t="shared" si="7"/>
        <v>30</v>
      </c>
      <c r="U82" s="36">
        <f t="shared" si="7"/>
        <v>0</v>
      </c>
      <c r="V82" s="34">
        <f t="shared" si="7"/>
        <v>0</v>
      </c>
      <c r="W82" s="36">
        <f t="shared" si="7"/>
        <v>0</v>
      </c>
      <c r="X82" s="34">
        <f t="shared" si="7"/>
        <v>0</v>
      </c>
      <c r="Y82" s="36">
        <f t="shared" si="7"/>
        <v>0</v>
      </c>
    </row>
    <row r="83" spans="1:25" ht="16.5" customHeight="1" thickBot="1" thickTop="1">
      <c r="A83" s="202" t="s">
        <v>161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</row>
    <row r="84" spans="1:25" ht="16.5" customHeight="1" thickTop="1">
      <c r="A84" s="10">
        <v>49</v>
      </c>
      <c r="B84" s="89" t="s">
        <v>162</v>
      </c>
      <c r="C84" s="56" t="s">
        <v>163</v>
      </c>
      <c r="D84" s="57"/>
      <c r="E84" s="57" t="s">
        <v>190</v>
      </c>
      <c r="F84" s="58">
        <v>30</v>
      </c>
      <c r="G84" s="61"/>
      <c r="H84" s="90"/>
      <c r="I84" s="90"/>
      <c r="J84" s="90"/>
      <c r="K84" s="90"/>
      <c r="L84" s="90">
        <v>30</v>
      </c>
      <c r="M84" s="90"/>
      <c r="N84" s="61"/>
      <c r="O84" s="59">
        <v>30</v>
      </c>
      <c r="P84" s="61"/>
      <c r="Q84" s="59"/>
      <c r="R84" s="61"/>
      <c r="S84" s="91"/>
      <c r="T84" s="61"/>
      <c r="U84" s="59"/>
      <c r="V84" s="61"/>
      <c r="W84" s="59"/>
      <c r="X84" s="61"/>
      <c r="Y84" s="59"/>
    </row>
    <row r="85" spans="1:25" ht="16.5" customHeight="1">
      <c r="A85" s="11">
        <v>50</v>
      </c>
      <c r="B85" s="12" t="s">
        <v>164</v>
      </c>
      <c r="C85" s="13" t="s">
        <v>165</v>
      </c>
      <c r="D85" s="14"/>
      <c r="E85" s="14" t="s">
        <v>189</v>
      </c>
      <c r="F85" s="16">
        <v>30</v>
      </c>
      <c r="G85" s="17"/>
      <c r="H85" s="102"/>
      <c r="I85" s="102"/>
      <c r="J85" s="102"/>
      <c r="K85" s="102"/>
      <c r="L85" s="102">
        <v>30</v>
      </c>
      <c r="M85" s="102"/>
      <c r="N85" s="17"/>
      <c r="O85" s="20"/>
      <c r="P85" s="17"/>
      <c r="Q85" s="20">
        <v>30</v>
      </c>
      <c r="R85" s="17"/>
      <c r="S85" s="67"/>
      <c r="T85" s="17"/>
      <c r="U85" s="20"/>
      <c r="V85" s="17"/>
      <c r="W85" s="20"/>
      <c r="X85" s="17"/>
      <c r="Y85" s="20"/>
    </row>
    <row r="86" spans="1:25" ht="16.5" customHeight="1">
      <c r="A86" s="11">
        <v>51</v>
      </c>
      <c r="B86" s="12" t="s">
        <v>166</v>
      </c>
      <c r="C86" s="13" t="s">
        <v>167</v>
      </c>
      <c r="D86" s="14"/>
      <c r="E86" s="14" t="s">
        <v>191</v>
      </c>
      <c r="F86" s="16">
        <v>30</v>
      </c>
      <c r="G86" s="17"/>
      <c r="H86" s="102"/>
      <c r="I86" s="102"/>
      <c r="J86" s="102"/>
      <c r="K86" s="102"/>
      <c r="L86" s="102">
        <v>30</v>
      </c>
      <c r="M86" s="102"/>
      <c r="N86" s="17"/>
      <c r="O86" s="20"/>
      <c r="P86" s="17"/>
      <c r="Q86" s="20"/>
      <c r="R86" s="17"/>
      <c r="S86" s="67">
        <v>30</v>
      </c>
      <c r="T86" s="17"/>
      <c r="U86" s="20"/>
      <c r="V86" s="17"/>
      <c r="W86" s="20"/>
      <c r="X86" s="17"/>
      <c r="Y86" s="20"/>
    </row>
    <row r="87" spans="1:25" ht="16.5" customHeight="1" thickBot="1">
      <c r="A87" s="11">
        <v>52</v>
      </c>
      <c r="B87" s="12" t="s">
        <v>168</v>
      </c>
      <c r="C87" s="13" t="s">
        <v>169</v>
      </c>
      <c r="D87" s="14"/>
      <c r="E87" s="14" t="s">
        <v>192</v>
      </c>
      <c r="F87" s="16">
        <v>30</v>
      </c>
      <c r="G87" s="17"/>
      <c r="H87" s="102"/>
      <c r="I87" s="102"/>
      <c r="J87" s="102"/>
      <c r="K87" s="102"/>
      <c r="L87" s="102">
        <v>30</v>
      </c>
      <c r="M87" s="102"/>
      <c r="N87" s="17"/>
      <c r="O87" s="20"/>
      <c r="P87" s="17"/>
      <c r="Q87" s="20"/>
      <c r="R87" s="17"/>
      <c r="S87" s="67"/>
      <c r="T87" s="17"/>
      <c r="U87" s="20">
        <v>30</v>
      </c>
      <c r="V87" s="17"/>
      <c r="W87" s="20"/>
      <c r="X87" s="17"/>
      <c r="Y87" s="20"/>
    </row>
    <row r="88" spans="1:25" ht="16.5" customHeight="1" hidden="1" thickBot="1">
      <c r="A88" s="46"/>
      <c r="B88" s="12"/>
      <c r="C88" s="13"/>
      <c r="D88" s="14"/>
      <c r="E88" s="14"/>
      <c r="F88" s="16">
        <f>SUM(G88:M88)</f>
        <v>0</v>
      </c>
      <c r="G88" s="17"/>
      <c r="H88" s="102"/>
      <c r="I88" s="102"/>
      <c r="J88" s="102"/>
      <c r="K88" s="102"/>
      <c r="L88" s="102"/>
      <c r="M88" s="102"/>
      <c r="N88" s="17"/>
      <c r="O88" s="20"/>
      <c r="P88" s="17"/>
      <c r="Q88" s="20"/>
      <c r="R88" s="17"/>
      <c r="S88" s="67"/>
      <c r="T88" s="17"/>
      <c r="U88" s="20"/>
      <c r="V88" s="17"/>
      <c r="W88" s="20"/>
      <c r="X88" s="17"/>
      <c r="Y88" s="20"/>
    </row>
    <row r="89" spans="1:25" s="159" customFormat="1" ht="16.5" customHeight="1" thickBot="1" thickTop="1">
      <c r="A89" s="201" t="s">
        <v>11</v>
      </c>
      <c r="B89" s="182"/>
      <c r="C89" s="31"/>
      <c r="D89" s="33"/>
      <c r="E89" s="33"/>
      <c r="F89" s="32">
        <f>SUM(F84:F88)</f>
        <v>120</v>
      </c>
      <c r="G89" s="34">
        <f aca="true" t="shared" si="8" ref="G89:Y89">SUM(G84:G88)</f>
        <v>0</v>
      </c>
      <c r="H89" s="35">
        <f t="shared" si="8"/>
        <v>0</v>
      </c>
      <c r="I89" s="35">
        <f t="shared" si="8"/>
        <v>0</v>
      </c>
      <c r="J89" s="35">
        <f t="shared" si="8"/>
        <v>0</v>
      </c>
      <c r="K89" s="35">
        <f t="shared" si="8"/>
        <v>0</v>
      </c>
      <c r="L89" s="35">
        <f t="shared" si="8"/>
        <v>120</v>
      </c>
      <c r="M89" s="35">
        <f t="shared" si="8"/>
        <v>0</v>
      </c>
      <c r="N89" s="34">
        <f t="shared" si="8"/>
        <v>0</v>
      </c>
      <c r="O89" s="36">
        <f t="shared" si="8"/>
        <v>30</v>
      </c>
      <c r="P89" s="34">
        <f t="shared" si="8"/>
        <v>0</v>
      </c>
      <c r="Q89" s="36">
        <f t="shared" si="8"/>
        <v>30</v>
      </c>
      <c r="R89" s="34">
        <f t="shared" si="8"/>
        <v>0</v>
      </c>
      <c r="S89" s="36">
        <f t="shared" si="8"/>
        <v>30</v>
      </c>
      <c r="T89" s="34">
        <f t="shared" si="8"/>
        <v>0</v>
      </c>
      <c r="U89" s="36">
        <f t="shared" si="8"/>
        <v>30</v>
      </c>
      <c r="V89" s="34">
        <f t="shared" si="8"/>
        <v>0</v>
      </c>
      <c r="W89" s="36">
        <f t="shared" si="8"/>
        <v>0</v>
      </c>
      <c r="X89" s="34">
        <f t="shared" si="8"/>
        <v>0</v>
      </c>
      <c r="Y89" s="36">
        <f t="shared" si="8"/>
        <v>0</v>
      </c>
    </row>
    <row r="90" spans="1:25" ht="16.5" customHeight="1" thickTop="1">
      <c r="A90" s="228" t="s">
        <v>170</v>
      </c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</row>
    <row r="91" spans="1:25" ht="16.5" customHeight="1" thickBot="1">
      <c r="A91" s="231" t="s">
        <v>171</v>
      </c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</row>
    <row r="92" spans="1:25" ht="16.5" customHeight="1" thickTop="1">
      <c r="A92" s="39">
        <v>53</v>
      </c>
      <c r="B92" s="125" t="s">
        <v>172</v>
      </c>
      <c r="C92" s="38"/>
      <c r="D92" s="40" t="s">
        <v>190</v>
      </c>
      <c r="E92" s="40"/>
      <c r="F92" s="41">
        <v>30</v>
      </c>
      <c r="G92" s="42">
        <v>30</v>
      </c>
      <c r="H92" s="43"/>
      <c r="I92" s="43"/>
      <c r="J92" s="43"/>
      <c r="K92" s="43"/>
      <c r="L92" s="43"/>
      <c r="M92" s="43"/>
      <c r="N92" s="42">
        <v>30</v>
      </c>
      <c r="O92" s="44"/>
      <c r="P92" s="42"/>
      <c r="Q92" s="44"/>
      <c r="R92" s="42"/>
      <c r="S92" s="60"/>
      <c r="T92" s="42"/>
      <c r="U92" s="44"/>
      <c r="V92" s="42"/>
      <c r="W92" s="44"/>
      <c r="X92" s="42"/>
      <c r="Y92" s="44"/>
    </row>
    <row r="93" spans="1:25" ht="16.5" customHeight="1">
      <c r="A93" s="11">
        <v>54</v>
      </c>
      <c r="B93" s="12" t="s">
        <v>173</v>
      </c>
      <c r="C93" s="13"/>
      <c r="D93" s="14"/>
      <c r="E93" s="14" t="s">
        <v>190</v>
      </c>
      <c r="F93" s="16">
        <v>30</v>
      </c>
      <c r="G93" s="17"/>
      <c r="H93" s="102"/>
      <c r="I93" s="102">
        <v>30</v>
      </c>
      <c r="J93" s="102"/>
      <c r="K93" s="102"/>
      <c r="L93" s="102"/>
      <c r="M93" s="102"/>
      <c r="N93" s="17"/>
      <c r="O93" s="20">
        <v>30</v>
      </c>
      <c r="P93" s="17"/>
      <c r="Q93" s="20"/>
      <c r="R93" s="17"/>
      <c r="S93" s="67"/>
      <c r="T93" s="17"/>
      <c r="U93" s="20"/>
      <c r="V93" s="17"/>
      <c r="W93" s="20"/>
      <c r="X93" s="17"/>
      <c r="Y93" s="20"/>
    </row>
    <row r="94" spans="1:25" ht="16.5" customHeight="1">
      <c r="A94" s="11">
        <v>55</v>
      </c>
      <c r="B94" s="12" t="s">
        <v>174</v>
      </c>
      <c r="C94" s="13"/>
      <c r="D94" s="14"/>
      <c r="E94" s="14" t="s">
        <v>190</v>
      </c>
      <c r="F94" s="16">
        <v>15</v>
      </c>
      <c r="G94" s="17"/>
      <c r="H94" s="102"/>
      <c r="I94" s="102">
        <v>15</v>
      </c>
      <c r="J94" s="102"/>
      <c r="K94" s="102"/>
      <c r="L94" s="102"/>
      <c r="M94" s="102"/>
      <c r="N94" s="17"/>
      <c r="O94" s="20">
        <v>15</v>
      </c>
      <c r="P94" s="17"/>
      <c r="Q94" s="20"/>
      <c r="R94" s="17"/>
      <c r="S94" s="67"/>
      <c r="T94" s="17"/>
      <c r="U94" s="20"/>
      <c r="V94" s="17"/>
      <c r="W94" s="20"/>
      <c r="X94" s="17"/>
      <c r="Y94" s="20"/>
    </row>
    <row r="95" spans="1:25" ht="16.5" customHeight="1">
      <c r="A95" s="11">
        <v>56</v>
      </c>
      <c r="B95" s="12" t="s">
        <v>175</v>
      </c>
      <c r="C95" s="13"/>
      <c r="D95" s="14"/>
      <c r="E95" s="14" t="s">
        <v>189</v>
      </c>
      <c r="F95" s="16">
        <v>30</v>
      </c>
      <c r="G95" s="17"/>
      <c r="H95" s="102"/>
      <c r="I95" s="102">
        <v>30</v>
      </c>
      <c r="J95" s="102"/>
      <c r="K95" s="102"/>
      <c r="L95" s="102"/>
      <c r="M95" s="102"/>
      <c r="N95" s="17"/>
      <c r="O95" s="20"/>
      <c r="P95" s="17"/>
      <c r="Q95" s="20">
        <v>30</v>
      </c>
      <c r="R95" s="17"/>
      <c r="S95" s="67"/>
      <c r="T95" s="17"/>
      <c r="U95" s="20"/>
      <c r="V95" s="17"/>
      <c r="W95" s="20"/>
      <c r="X95" s="17"/>
      <c r="Y95" s="20"/>
    </row>
    <row r="96" spans="1:25" ht="16.5" customHeight="1">
      <c r="A96" s="11">
        <v>57</v>
      </c>
      <c r="B96" s="12" t="s">
        <v>176</v>
      </c>
      <c r="C96" s="13"/>
      <c r="D96" s="14"/>
      <c r="E96" s="14" t="s">
        <v>189</v>
      </c>
      <c r="F96" s="16">
        <v>30</v>
      </c>
      <c r="G96" s="17"/>
      <c r="H96" s="102"/>
      <c r="I96" s="102">
        <v>30</v>
      </c>
      <c r="J96" s="102"/>
      <c r="K96" s="102"/>
      <c r="L96" s="102"/>
      <c r="M96" s="102"/>
      <c r="N96" s="17"/>
      <c r="O96" s="20"/>
      <c r="P96" s="17"/>
      <c r="Q96" s="20">
        <v>30</v>
      </c>
      <c r="R96" s="17"/>
      <c r="S96" s="67"/>
      <c r="T96" s="17"/>
      <c r="U96" s="20"/>
      <c r="V96" s="17"/>
      <c r="W96" s="20"/>
      <c r="X96" s="17"/>
      <c r="Y96" s="20"/>
    </row>
    <row r="97" spans="1:25" ht="16.5" customHeight="1" thickBot="1">
      <c r="A97" s="46">
        <v>58</v>
      </c>
      <c r="B97" s="12" t="s">
        <v>177</v>
      </c>
      <c r="C97" s="13"/>
      <c r="D97" s="14"/>
      <c r="E97" s="14" t="s">
        <v>189</v>
      </c>
      <c r="F97" s="16">
        <v>15</v>
      </c>
      <c r="G97" s="17"/>
      <c r="H97" s="102"/>
      <c r="I97" s="102">
        <v>15</v>
      </c>
      <c r="J97" s="102"/>
      <c r="K97" s="102"/>
      <c r="L97" s="102"/>
      <c r="M97" s="102"/>
      <c r="N97" s="17"/>
      <c r="O97" s="20"/>
      <c r="P97" s="17"/>
      <c r="Q97" s="20">
        <v>15</v>
      </c>
      <c r="R97" s="17"/>
      <c r="S97" s="67"/>
      <c r="T97" s="17"/>
      <c r="U97" s="20"/>
      <c r="V97" s="17"/>
      <c r="W97" s="20"/>
      <c r="X97" s="17"/>
      <c r="Y97" s="20"/>
    </row>
    <row r="98" spans="1:25" s="159" customFormat="1" ht="16.5" customHeight="1" thickBot="1" thickTop="1">
      <c r="A98" s="201" t="s">
        <v>11</v>
      </c>
      <c r="B98" s="182"/>
      <c r="C98" s="31"/>
      <c r="D98" s="33"/>
      <c r="E98" s="33"/>
      <c r="F98" s="32">
        <f aca="true" t="shared" si="9" ref="F98:Y98">SUM(F92:F97)</f>
        <v>150</v>
      </c>
      <c r="G98" s="34">
        <f t="shared" si="9"/>
        <v>30</v>
      </c>
      <c r="H98" s="35">
        <f t="shared" si="9"/>
        <v>0</v>
      </c>
      <c r="I98" s="35">
        <f t="shared" si="9"/>
        <v>120</v>
      </c>
      <c r="J98" s="35">
        <f t="shared" si="9"/>
        <v>0</v>
      </c>
      <c r="K98" s="35">
        <f t="shared" si="9"/>
        <v>0</v>
      </c>
      <c r="L98" s="35">
        <f t="shared" si="9"/>
        <v>0</v>
      </c>
      <c r="M98" s="35">
        <f t="shared" si="9"/>
        <v>0</v>
      </c>
      <c r="N98" s="34">
        <f t="shared" si="9"/>
        <v>30</v>
      </c>
      <c r="O98" s="36">
        <f t="shared" si="9"/>
        <v>45</v>
      </c>
      <c r="P98" s="34">
        <f t="shared" si="9"/>
        <v>0</v>
      </c>
      <c r="Q98" s="36">
        <f t="shared" si="9"/>
        <v>75</v>
      </c>
      <c r="R98" s="34">
        <f t="shared" si="9"/>
        <v>0</v>
      </c>
      <c r="S98" s="36">
        <f t="shared" si="9"/>
        <v>0</v>
      </c>
      <c r="T98" s="34">
        <f t="shared" si="9"/>
        <v>0</v>
      </c>
      <c r="U98" s="36">
        <f t="shared" si="9"/>
        <v>0</v>
      </c>
      <c r="V98" s="34">
        <f t="shared" si="9"/>
        <v>0</v>
      </c>
      <c r="W98" s="36">
        <f t="shared" si="9"/>
        <v>0</v>
      </c>
      <c r="X98" s="34">
        <f t="shared" si="9"/>
        <v>0</v>
      </c>
      <c r="Y98" s="36">
        <f t="shared" si="9"/>
        <v>0</v>
      </c>
    </row>
    <row r="99" spans="1:25" ht="16.5" customHeight="1" thickBot="1" thickTop="1">
      <c r="A99" s="202" t="s">
        <v>178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</row>
    <row r="100" spans="1:25" ht="16.5" customHeight="1" thickTop="1">
      <c r="A100" s="39">
        <v>59</v>
      </c>
      <c r="B100" s="125" t="s">
        <v>179</v>
      </c>
      <c r="C100" s="38"/>
      <c r="D100" s="40" t="s">
        <v>191</v>
      </c>
      <c r="E100" s="40"/>
      <c r="F100" s="41">
        <v>30</v>
      </c>
      <c r="G100" s="42">
        <v>30</v>
      </c>
      <c r="H100" s="43"/>
      <c r="I100" s="43"/>
      <c r="J100" s="43"/>
      <c r="K100" s="43"/>
      <c r="L100" s="43"/>
      <c r="M100" s="43"/>
      <c r="N100" s="42"/>
      <c r="O100" s="44"/>
      <c r="P100" s="42"/>
      <c r="Q100" s="44"/>
      <c r="R100" s="42">
        <v>30</v>
      </c>
      <c r="S100" s="60"/>
      <c r="T100" s="42"/>
      <c r="U100" s="44"/>
      <c r="V100" s="42"/>
      <c r="W100" s="44"/>
      <c r="X100" s="42"/>
      <c r="Y100" s="44"/>
    </row>
    <row r="101" spans="1:25" ht="16.5" customHeight="1">
      <c r="A101" s="11">
        <v>60</v>
      </c>
      <c r="B101" s="12" t="s">
        <v>180</v>
      </c>
      <c r="C101" s="13"/>
      <c r="D101" s="14"/>
      <c r="E101" s="14" t="s">
        <v>191</v>
      </c>
      <c r="F101" s="16">
        <v>30</v>
      </c>
      <c r="G101" s="17"/>
      <c r="H101" s="102"/>
      <c r="I101" s="102">
        <v>30</v>
      </c>
      <c r="J101" s="102"/>
      <c r="K101" s="102"/>
      <c r="L101" s="102"/>
      <c r="M101" s="102"/>
      <c r="N101" s="17"/>
      <c r="O101" s="20"/>
      <c r="P101" s="17"/>
      <c r="Q101" s="20"/>
      <c r="R101" s="17"/>
      <c r="S101" s="67">
        <v>30</v>
      </c>
      <c r="T101" s="17"/>
      <c r="U101" s="20"/>
      <c r="V101" s="17"/>
      <c r="W101" s="20"/>
      <c r="X101" s="17"/>
      <c r="Y101" s="20"/>
    </row>
    <row r="102" spans="1:25" ht="16.5" customHeight="1">
      <c r="A102" s="11">
        <v>61</v>
      </c>
      <c r="B102" s="12" t="s">
        <v>181</v>
      </c>
      <c r="C102" s="13"/>
      <c r="D102" s="14"/>
      <c r="E102" s="14" t="s">
        <v>191</v>
      </c>
      <c r="F102" s="16">
        <v>15</v>
      </c>
      <c r="G102" s="17"/>
      <c r="H102" s="102"/>
      <c r="I102" s="102">
        <v>15</v>
      </c>
      <c r="J102" s="102"/>
      <c r="K102" s="102"/>
      <c r="L102" s="102"/>
      <c r="M102" s="102"/>
      <c r="N102" s="17"/>
      <c r="O102" s="20"/>
      <c r="P102" s="17"/>
      <c r="Q102" s="20"/>
      <c r="R102" s="17"/>
      <c r="S102" s="67">
        <v>15</v>
      </c>
      <c r="T102" s="17"/>
      <c r="U102" s="20"/>
      <c r="V102" s="17"/>
      <c r="W102" s="20"/>
      <c r="X102" s="17"/>
      <c r="Y102" s="20"/>
    </row>
    <row r="103" spans="1:25" ht="16.5" customHeight="1">
      <c r="A103" s="11">
        <v>62</v>
      </c>
      <c r="B103" s="12" t="s">
        <v>182</v>
      </c>
      <c r="C103" s="13"/>
      <c r="D103" s="14"/>
      <c r="E103" s="14" t="s">
        <v>192</v>
      </c>
      <c r="F103" s="16">
        <v>30</v>
      </c>
      <c r="G103" s="17"/>
      <c r="H103" s="102"/>
      <c r="I103" s="102">
        <v>30</v>
      </c>
      <c r="J103" s="102"/>
      <c r="K103" s="102"/>
      <c r="L103" s="102"/>
      <c r="M103" s="102"/>
      <c r="N103" s="17"/>
      <c r="O103" s="20"/>
      <c r="P103" s="17"/>
      <c r="Q103" s="20"/>
      <c r="R103" s="17"/>
      <c r="S103" s="67"/>
      <c r="T103" s="17"/>
      <c r="U103" s="20">
        <v>30</v>
      </c>
      <c r="V103" s="17"/>
      <c r="W103" s="20"/>
      <c r="X103" s="17"/>
      <c r="Y103" s="20"/>
    </row>
    <row r="104" spans="1:25" ht="16.5" customHeight="1">
      <c r="A104" s="11">
        <v>63</v>
      </c>
      <c r="B104" s="12" t="s">
        <v>183</v>
      </c>
      <c r="C104" s="13"/>
      <c r="D104" s="14"/>
      <c r="E104" s="14" t="s">
        <v>192</v>
      </c>
      <c r="F104" s="16">
        <v>30</v>
      </c>
      <c r="G104" s="17"/>
      <c r="H104" s="102"/>
      <c r="I104" s="102">
        <v>30</v>
      </c>
      <c r="J104" s="102"/>
      <c r="K104" s="102"/>
      <c r="L104" s="102"/>
      <c r="M104" s="102"/>
      <c r="N104" s="17"/>
      <c r="O104" s="20"/>
      <c r="P104" s="17"/>
      <c r="Q104" s="20"/>
      <c r="R104" s="17"/>
      <c r="S104" s="67"/>
      <c r="T104" s="17"/>
      <c r="U104" s="20">
        <v>30</v>
      </c>
      <c r="V104" s="17"/>
      <c r="W104" s="20"/>
      <c r="X104" s="17"/>
      <c r="Y104" s="20"/>
    </row>
    <row r="105" spans="1:25" ht="16.5" customHeight="1" thickBot="1">
      <c r="A105" s="46">
        <v>64</v>
      </c>
      <c r="B105" s="12" t="s">
        <v>184</v>
      </c>
      <c r="C105" s="13"/>
      <c r="D105" s="14"/>
      <c r="E105" s="14" t="s">
        <v>192</v>
      </c>
      <c r="F105" s="16">
        <v>15</v>
      </c>
      <c r="G105" s="17"/>
      <c r="H105" s="102"/>
      <c r="I105" s="102"/>
      <c r="J105" s="102"/>
      <c r="K105" s="102"/>
      <c r="L105" s="102"/>
      <c r="M105" s="102">
        <v>15</v>
      </c>
      <c r="N105" s="17"/>
      <c r="O105" s="20"/>
      <c r="P105" s="17"/>
      <c r="Q105" s="20"/>
      <c r="R105" s="17"/>
      <c r="S105" s="67"/>
      <c r="T105" s="17"/>
      <c r="U105" s="20">
        <v>15</v>
      </c>
      <c r="V105" s="17"/>
      <c r="W105" s="20"/>
      <c r="X105" s="17"/>
      <c r="Y105" s="29"/>
    </row>
    <row r="106" spans="1:25" s="159" customFormat="1" ht="16.5" customHeight="1" thickBot="1" thickTop="1">
      <c r="A106" s="181" t="s">
        <v>11</v>
      </c>
      <c r="B106" s="243"/>
      <c r="C106" s="81"/>
      <c r="D106" s="83"/>
      <c r="E106" s="83"/>
      <c r="F106" s="82">
        <f>SUM(F100:F105)</f>
        <v>150</v>
      </c>
      <c r="G106" s="84">
        <f aca="true" t="shared" si="10" ref="G106:X106">SUM(G100:G105)</f>
        <v>30</v>
      </c>
      <c r="H106" s="85">
        <f t="shared" si="10"/>
        <v>0</v>
      </c>
      <c r="I106" s="85">
        <f t="shared" si="10"/>
        <v>105</v>
      </c>
      <c r="J106" s="85">
        <f t="shared" si="10"/>
        <v>0</v>
      </c>
      <c r="K106" s="85">
        <f t="shared" si="10"/>
        <v>0</v>
      </c>
      <c r="L106" s="85">
        <f t="shared" si="10"/>
        <v>0</v>
      </c>
      <c r="M106" s="85">
        <f t="shared" si="10"/>
        <v>15</v>
      </c>
      <c r="N106" s="84">
        <f t="shared" si="10"/>
        <v>0</v>
      </c>
      <c r="O106" s="86">
        <f t="shared" si="10"/>
        <v>0</v>
      </c>
      <c r="P106" s="84">
        <f t="shared" si="10"/>
        <v>0</v>
      </c>
      <c r="Q106" s="86">
        <f t="shared" si="10"/>
        <v>0</v>
      </c>
      <c r="R106" s="84">
        <f t="shared" si="10"/>
        <v>30</v>
      </c>
      <c r="S106" s="86">
        <f t="shared" si="10"/>
        <v>45</v>
      </c>
      <c r="T106" s="84">
        <f t="shared" si="10"/>
        <v>0</v>
      </c>
      <c r="U106" s="86">
        <f t="shared" si="10"/>
        <v>75</v>
      </c>
      <c r="V106" s="84">
        <f t="shared" si="10"/>
        <v>0</v>
      </c>
      <c r="W106" s="86">
        <f t="shared" si="10"/>
        <v>0</v>
      </c>
      <c r="X106" s="84">
        <f t="shared" si="10"/>
        <v>0</v>
      </c>
      <c r="Y106" s="70"/>
    </row>
    <row r="107" spans="1:25" ht="16.5" customHeight="1" thickTop="1">
      <c r="A107" s="228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</row>
    <row r="108" spans="1:25" ht="16.5" customHeight="1" thickBot="1">
      <c r="A108" s="231" t="s">
        <v>203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</row>
    <row r="109" spans="1:25" ht="16.5" customHeight="1" thickTop="1">
      <c r="A109" s="39">
        <v>65</v>
      </c>
      <c r="B109" s="125" t="s">
        <v>185</v>
      </c>
      <c r="C109" s="38" t="s">
        <v>186</v>
      </c>
      <c r="D109" s="40"/>
      <c r="E109" s="40" t="s">
        <v>190</v>
      </c>
      <c r="F109" s="41">
        <v>30</v>
      </c>
      <c r="G109" s="42">
        <v>30</v>
      </c>
      <c r="H109" s="43"/>
      <c r="I109" s="43"/>
      <c r="J109" s="43"/>
      <c r="K109" s="43"/>
      <c r="L109" s="43"/>
      <c r="M109" s="43"/>
      <c r="N109" s="42">
        <v>30</v>
      </c>
      <c r="O109" s="44"/>
      <c r="P109" s="42"/>
      <c r="Q109" s="44"/>
      <c r="R109" s="42"/>
      <c r="S109" s="60"/>
      <c r="T109" s="42"/>
      <c r="U109" s="44"/>
      <c r="V109" s="42"/>
      <c r="W109" s="44"/>
      <c r="X109" s="42"/>
      <c r="Y109" s="44"/>
    </row>
    <row r="110" spans="1:25" ht="16.5" customHeight="1" thickBot="1">
      <c r="A110" s="11">
        <v>66</v>
      </c>
      <c r="B110" s="12" t="s">
        <v>187</v>
      </c>
      <c r="C110" s="13" t="s">
        <v>188</v>
      </c>
      <c r="D110" s="14"/>
      <c r="E110" s="14" t="s">
        <v>190</v>
      </c>
      <c r="F110" s="16">
        <v>30</v>
      </c>
      <c r="G110" s="17"/>
      <c r="H110" s="102"/>
      <c r="I110" s="102">
        <v>30</v>
      </c>
      <c r="J110" s="102"/>
      <c r="K110" s="102"/>
      <c r="L110" s="102"/>
      <c r="M110" s="102"/>
      <c r="N110" s="17"/>
      <c r="O110" s="20">
        <v>30</v>
      </c>
      <c r="P110" s="17"/>
      <c r="Q110" s="20"/>
      <c r="R110" s="17"/>
      <c r="S110" s="67"/>
      <c r="T110" s="17"/>
      <c r="U110" s="20"/>
      <c r="V110" s="17"/>
      <c r="W110" s="20"/>
      <c r="X110" s="17"/>
      <c r="Y110" s="20"/>
    </row>
    <row r="111" spans="1:25" ht="16.5" customHeight="1" hidden="1">
      <c r="A111" s="11"/>
      <c r="B111" s="12"/>
      <c r="C111" s="13"/>
      <c r="D111" s="14"/>
      <c r="E111" s="14"/>
      <c r="F111" s="16">
        <f>SUM(G111:M111)</f>
        <v>0</v>
      </c>
      <c r="G111" s="17"/>
      <c r="H111" s="102"/>
      <c r="I111" s="102"/>
      <c r="J111" s="102"/>
      <c r="K111" s="102"/>
      <c r="L111" s="102"/>
      <c r="M111" s="102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/>
      <c r="Y111" s="20"/>
    </row>
    <row r="112" spans="1:25" ht="16.5" customHeight="1" hidden="1">
      <c r="A112" s="11"/>
      <c r="B112" s="12"/>
      <c r="C112" s="13"/>
      <c r="D112" s="14"/>
      <c r="E112" s="14"/>
      <c r="F112" s="16">
        <f>SUM(G112:M112)</f>
        <v>0</v>
      </c>
      <c r="G112" s="17"/>
      <c r="H112" s="102"/>
      <c r="I112" s="102"/>
      <c r="J112" s="102"/>
      <c r="K112" s="102"/>
      <c r="L112" s="102"/>
      <c r="M112" s="102"/>
      <c r="N112" s="17"/>
      <c r="O112" s="20"/>
      <c r="P112" s="17"/>
      <c r="Q112" s="20"/>
      <c r="R112" s="17"/>
      <c r="S112" s="67"/>
      <c r="T112" s="17"/>
      <c r="U112" s="20"/>
      <c r="V112" s="17"/>
      <c r="W112" s="20"/>
      <c r="X112" s="17"/>
      <c r="Y112" s="20"/>
    </row>
    <row r="113" spans="1:25" ht="16.5" customHeight="1" hidden="1" thickBot="1">
      <c r="A113" s="46"/>
      <c r="B113" s="12"/>
      <c r="C113" s="13"/>
      <c r="D113" s="14"/>
      <c r="E113" s="14"/>
      <c r="F113" s="16">
        <f>SUM(G113:M113)</f>
        <v>0</v>
      </c>
      <c r="G113" s="17"/>
      <c r="H113" s="102"/>
      <c r="I113" s="102"/>
      <c r="J113" s="102"/>
      <c r="K113" s="102"/>
      <c r="L113" s="102"/>
      <c r="M113" s="102"/>
      <c r="N113" s="17"/>
      <c r="O113" s="20"/>
      <c r="P113" s="17"/>
      <c r="Q113" s="20"/>
      <c r="R113" s="17"/>
      <c r="S113" s="67"/>
      <c r="T113" s="17"/>
      <c r="U113" s="20"/>
      <c r="V113" s="17"/>
      <c r="W113" s="20"/>
      <c r="X113" s="17"/>
      <c r="Y113" s="20"/>
    </row>
    <row r="114" spans="1:25" s="159" customFormat="1" ht="16.5" customHeight="1" thickBot="1" thickTop="1">
      <c r="A114" s="87" t="s">
        <v>11</v>
      </c>
      <c r="B114" s="88"/>
      <c r="C114" s="31"/>
      <c r="D114" s="33"/>
      <c r="E114" s="33"/>
      <c r="F114" s="32">
        <f>SUM(F109:F113)</f>
        <v>60</v>
      </c>
      <c r="G114" s="34">
        <f aca="true" t="shared" si="11" ref="G114:Y114">SUM(G109:G113)</f>
        <v>30</v>
      </c>
      <c r="H114" s="35">
        <f t="shared" si="11"/>
        <v>0</v>
      </c>
      <c r="I114" s="35">
        <f t="shared" si="11"/>
        <v>30</v>
      </c>
      <c r="J114" s="35">
        <f t="shared" si="11"/>
        <v>0</v>
      </c>
      <c r="K114" s="35">
        <f t="shared" si="11"/>
        <v>0</v>
      </c>
      <c r="L114" s="35">
        <f t="shared" si="11"/>
        <v>0</v>
      </c>
      <c r="M114" s="35">
        <f t="shared" si="11"/>
        <v>0</v>
      </c>
      <c r="N114" s="34">
        <f t="shared" si="11"/>
        <v>30</v>
      </c>
      <c r="O114" s="36">
        <f t="shared" si="11"/>
        <v>30</v>
      </c>
      <c r="P114" s="34">
        <f t="shared" si="11"/>
        <v>0</v>
      </c>
      <c r="Q114" s="36">
        <f t="shared" si="11"/>
        <v>0</v>
      </c>
      <c r="R114" s="34">
        <f t="shared" si="11"/>
        <v>0</v>
      </c>
      <c r="S114" s="36">
        <f t="shared" si="11"/>
        <v>0</v>
      </c>
      <c r="T114" s="34">
        <f t="shared" si="11"/>
        <v>0</v>
      </c>
      <c r="U114" s="36">
        <f t="shared" si="11"/>
        <v>0</v>
      </c>
      <c r="V114" s="34">
        <f t="shared" si="11"/>
        <v>0</v>
      </c>
      <c r="W114" s="36">
        <f t="shared" si="11"/>
        <v>0</v>
      </c>
      <c r="X114" s="34">
        <f t="shared" si="11"/>
        <v>0</v>
      </c>
      <c r="Y114" s="36">
        <f t="shared" si="11"/>
        <v>0</v>
      </c>
    </row>
    <row r="115" spans="1:25" ht="16.5" customHeight="1" hidden="1" thickBot="1" thickTop="1">
      <c r="A115" s="202" t="s">
        <v>36</v>
      </c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</row>
    <row r="116" spans="1:25" ht="16.5" customHeight="1" hidden="1" thickTop="1">
      <c r="A116" s="10"/>
      <c r="B116" s="89"/>
      <c r="C116" s="56"/>
      <c r="D116" s="57"/>
      <c r="E116" s="57"/>
      <c r="F116" s="58">
        <f>SUM(G116:M116)</f>
        <v>0</v>
      </c>
      <c r="G116" s="61"/>
      <c r="H116" s="90"/>
      <c r="I116" s="90"/>
      <c r="J116" s="90"/>
      <c r="K116" s="90"/>
      <c r="L116" s="90"/>
      <c r="M116" s="90"/>
      <c r="N116" s="61"/>
      <c r="O116" s="59"/>
      <c r="P116" s="61"/>
      <c r="Q116" s="59"/>
      <c r="R116" s="61"/>
      <c r="S116" s="91"/>
      <c r="T116" s="61"/>
      <c r="U116" s="59"/>
      <c r="V116" s="61"/>
      <c r="W116" s="59"/>
      <c r="X116" s="61"/>
      <c r="Y116" s="59"/>
    </row>
    <row r="117" spans="1:25" ht="16.5" customHeight="1" hidden="1">
      <c r="A117" s="11"/>
      <c r="B117" s="12"/>
      <c r="C117" s="13"/>
      <c r="D117" s="14"/>
      <c r="E117" s="14"/>
      <c r="F117" s="16">
        <f>SUM(G117:M117)</f>
        <v>0</v>
      </c>
      <c r="G117" s="17"/>
      <c r="H117" s="102"/>
      <c r="I117" s="102"/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/>
      <c r="V117" s="17"/>
      <c r="W117" s="20"/>
      <c r="X117" s="17"/>
      <c r="Y117" s="20"/>
    </row>
    <row r="118" spans="1:25" ht="16.5" customHeight="1" hidden="1">
      <c r="A118" s="11"/>
      <c r="B118" s="12"/>
      <c r="C118" s="13"/>
      <c r="D118" s="14"/>
      <c r="E118" s="14"/>
      <c r="F118" s="16">
        <f>SUM(G118:M118)</f>
        <v>0</v>
      </c>
      <c r="G118" s="17"/>
      <c r="H118" s="102"/>
      <c r="I118" s="102"/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/>
      <c r="V118" s="17"/>
      <c r="W118" s="20"/>
      <c r="X118" s="17"/>
      <c r="Y118" s="20"/>
    </row>
    <row r="119" spans="1:25" ht="16.5" customHeight="1" hidden="1">
      <c r="A119" s="11"/>
      <c r="B119" s="12"/>
      <c r="C119" s="13"/>
      <c r="D119" s="14"/>
      <c r="E119" s="14"/>
      <c r="F119" s="16">
        <f>SUM(G119:M119)</f>
        <v>0</v>
      </c>
      <c r="G119" s="17"/>
      <c r="H119" s="102"/>
      <c r="I119" s="102"/>
      <c r="J119" s="102"/>
      <c r="K119" s="102"/>
      <c r="L119" s="102"/>
      <c r="M119" s="102"/>
      <c r="N119" s="17"/>
      <c r="O119" s="20"/>
      <c r="P119" s="17"/>
      <c r="Q119" s="20"/>
      <c r="R119" s="17"/>
      <c r="S119" s="67"/>
      <c r="T119" s="17"/>
      <c r="U119" s="20"/>
      <c r="V119" s="17"/>
      <c r="W119" s="20"/>
      <c r="X119" s="17"/>
      <c r="Y119" s="20"/>
    </row>
    <row r="120" spans="1:25" ht="16.5" customHeight="1" hidden="1" thickBot="1">
      <c r="A120" s="46"/>
      <c r="B120" s="12"/>
      <c r="C120" s="13"/>
      <c r="D120" s="14"/>
      <c r="E120" s="14"/>
      <c r="F120" s="16">
        <f>SUM(G120:M120)</f>
        <v>0</v>
      </c>
      <c r="G120" s="17"/>
      <c r="H120" s="102"/>
      <c r="I120" s="102"/>
      <c r="J120" s="102"/>
      <c r="K120" s="102"/>
      <c r="L120" s="102"/>
      <c r="M120" s="102"/>
      <c r="N120" s="17"/>
      <c r="O120" s="20"/>
      <c r="P120" s="17"/>
      <c r="Q120" s="20"/>
      <c r="R120" s="17"/>
      <c r="S120" s="67"/>
      <c r="T120" s="17"/>
      <c r="U120" s="20"/>
      <c r="V120" s="17"/>
      <c r="W120" s="20"/>
      <c r="X120" s="17"/>
      <c r="Y120" s="20"/>
    </row>
    <row r="121" spans="1:25" s="159" customFormat="1" ht="16.5" customHeight="1" hidden="1" thickBot="1" thickTop="1">
      <c r="A121" s="181" t="s">
        <v>11</v>
      </c>
      <c r="B121" s="243"/>
      <c r="C121" s="31"/>
      <c r="D121" s="33"/>
      <c r="E121" s="33"/>
      <c r="F121" s="32">
        <f>SUM(F116:F120)</f>
        <v>0</v>
      </c>
      <c r="G121" s="34">
        <f aca="true" t="shared" si="12" ref="G121:Y121">SUM(G116:G120)</f>
        <v>0</v>
      </c>
      <c r="H121" s="35">
        <f t="shared" si="12"/>
        <v>0</v>
      </c>
      <c r="I121" s="35">
        <f t="shared" si="12"/>
        <v>0</v>
      </c>
      <c r="J121" s="35">
        <f t="shared" si="12"/>
        <v>0</v>
      </c>
      <c r="K121" s="35">
        <f t="shared" si="12"/>
        <v>0</v>
      </c>
      <c r="L121" s="35">
        <f t="shared" si="12"/>
        <v>0</v>
      </c>
      <c r="M121" s="35">
        <f t="shared" si="12"/>
        <v>0</v>
      </c>
      <c r="N121" s="34">
        <f t="shared" si="12"/>
        <v>0</v>
      </c>
      <c r="O121" s="36">
        <f t="shared" si="12"/>
        <v>0</v>
      </c>
      <c r="P121" s="34">
        <f t="shared" si="12"/>
        <v>0</v>
      </c>
      <c r="Q121" s="36">
        <f t="shared" si="12"/>
        <v>0</v>
      </c>
      <c r="R121" s="34">
        <f t="shared" si="12"/>
        <v>0</v>
      </c>
      <c r="S121" s="36">
        <f t="shared" si="12"/>
        <v>0</v>
      </c>
      <c r="T121" s="34">
        <f t="shared" si="12"/>
        <v>0</v>
      </c>
      <c r="U121" s="36">
        <f t="shared" si="12"/>
        <v>0</v>
      </c>
      <c r="V121" s="34">
        <f t="shared" si="12"/>
        <v>0</v>
      </c>
      <c r="W121" s="36">
        <f t="shared" si="12"/>
        <v>0</v>
      </c>
      <c r="X121" s="34">
        <f t="shared" si="12"/>
        <v>0</v>
      </c>
      <c r="Y121" s="36">
        <f t="shared" si="12"/>
        <v>0</v>
      </c>
    </row>
    <row r="122" spans="1:25" ht="16.5" customHeight="1" hidden="1" thickBot="1" thickTop="1">
      <c r="A122" s="202" t="s">
        <v>34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</row>
    <row r="123" spans="1:25" ht="16.5" customHeight="1" hidden="1" thickBot="1" thickTop="1">
      <c r="A123" s="130"/>
      <c r="B123" s="131" t="s">
        <v>19</v>
      </c>
      <c r="C123" s="132"/>
      <c r="D123" s="133"/>
      <c r="E123" s="134"/>
      <c r="F123" s="135"/>
      <c r="G123" s="136"/>
      <c r="H123" s="137"/>
      <c r="I123" s="137"/>
      <c r="J123" s="137"/>
      <c r="K123" s="137"/>
      <c r="L123" s="137"/>
      <c r="M123" s="138"/>
      <c r="N123" s="136"/>
      <c r="O123" s="138"/>
      <c r="P123" s="139"/>
      <c r="Q123" s="140"/>
      <c r="R123" s="136"/>
      <c r="S123" s="138"/>
      <c r="T123" s="139"/>
      <c r="U123" s="140"/>
      <c r="V123" s="136"/>
      <c r="W123" s="138"/>
      <c r="X123" s="139"/>
      <c r="Y123" s="138"/>
    </row>
    <row r="124" spans="1:25" ht="16.5" customHeight="1" thickBot="1" thickTop="1">
      <c r="A124" s="192" t="s">
        <v>198</v>
      </c>
      <c r="B124" s="193"/>
      <c r="C124" s="146"/>
      <c r="D124" s="196"/>
      <c r="E124" s="197"/>
      <c r="F124" s="141">
        <f>F25+F65+F74+F82+F89+F98+F106</f>
        <v>1140</v>
      </c>
      <c r="G124" s="141">
        <f>G25+G65+G74+G82+G98+G106</f>
        <v>465</v>
      </c>
      <c r="H124" s="141">
        <f>H46+H83+H92+H96+H102+H111+H119</f>
        <v>0</v>
      </c>
      <c r="I124" s="141">
        <f>I25+I65+I74+I82+I98+I106</f>
        <v>465</v>
      </c>
      <c r="J124" s="141">
        <f>J46+J83+J92+J96+J102+J111+J119</f>
        <v>0</v>
      </c>
      <c r="K124" s="141">
        <f>K25+K65+K74+K82+K98+K106</f>
        <v>60</v>
      </c>
      <c r="L124" s="141">
        <f aca="true" t="shared" si="13" ref="L124:U124">L25+L65+L74+L82+L89+L98+L106</f>
        <v>120</v>
      </c>
      <c r="M124" s="141">
        <f t="shared" si="13"/>
        <v>30</v>
      </c>
      <c r="N124" s="141">
        <f t="shared" si="13"/>
        <v>135</v>
      </c>
      <c r="O124" s="141">
        <f t="shared" si="13"/>
        <v>225</v>
      </c>
      <c r="P124" s="141">
        <f t="shared" si="13"/>
        <v>60</v>
      </c>
      <c r="Q124" s="141">
        <f t="shared" si="13"/>
        <v>270</v>
      </c>
      <c r="R124" s="141">
        <f t="shared" si="13"/>
        <v>180</v>
      </c>
      <c r="S124" s="141">
        <f t="shared" si="13"/>
        <v>75</v>
      </c>
      <c r="T124" s="141">
        <f>T25+T65+T74+T82+T106</f>
        <v>90</v>
      </c>
      <c r="U124" s="141">
        <f t="shared" si="13"/>
        <v>105</v>
      </c>
      <c r="V124" s="173"/>
      <c r="W124" s="175"/>
      <c r="X124" s="174"/>
      <c r="Y124" s="175"/>
    </row>
    <row r="125" spans="1:25" s="71" customFormat="1" ht="16.5" customHeight="1" thickBot="1" thickTop="1">
      <c r="A125" s="192" t="s">
        <v>199</v>
      </c>
      <c r="B125" s="193"/>
      <c r="C125" s="146"/>
      <c r="D125" s="196"/>
      <c r="E125" s="197"/>
      <c r="F125" s="141">
        <f>F25+F38+F45+F57+F59+F61+F63+F67+F89+K87+F98</f>
        <v>1200</v>
      </c>
      <c r="G125" s="141">
        <f>G25+G38+G45+G57+G59+G67+G98</f>
        <v>285</v>
      </c>
      <c r="H125" s="141">
        <v>225</v>
      </c>
      <c r="I125" s="141">
        <f>I25+I38+I45+I57+I61+I63+I98</f>
        <v>300</v>
      </c>
      <c r="J125" s="141">
        <f>J25+J38+J45+J57+J61+J63+J98</f>
        <v>85</v>
      </c>
      <c r="K125" s="141">
        <f>K25+K38+K45+K57+K61+K63+K98</f>
        <v>60</v>
      </c>
      <c r="L125" s="141">
        <f>L25+L38+L45+L57+L61+L63+L89+L98</f>
        <v>120</v>
      </c>
      <c r="M125" s="141">
        <f>M25+M38+M45+M57+M61+M63+M89+M98</f>
        <v>125</v>
      </c>
      <c r="N125" s="141">
        <f>N25+N38+N45+N57+N61+N65+N74+N89</f>
        <v>145</v>
      </c>
      <c r="O125" s="141">
        <f>O25+O38+O45+O57+O59+O61+O63+O74+O89</f>
        <v>205</v>
      </c>
      <c r="P125" s="141">
        <f>P25+P38+P45+P57+P59</f>
        <v>35</v>
      </c>
      <c r="Q125" s="141">
        <f>Q25+Q38+Q45+Q57+Q59+Q63+Q89</f>
        <v>290</v>
      </c>
      <c r="R125" s="141">
        <f>R25+R38+R45+R57+R89+R106</f>
        <v>90</v>
      </c>
      <c r="S125" s="141">
        <f>S25+S38+S45+S57+S89+S106</f>
        <v>230</v>
      </c>
      <c r="T125" s="141">
        <f>T25+T38+T45+T57+T59+T61+T63+T69+T89+T98</f>
        <v>15</v>
      </c>
      <c r="U125" s="141">
        <f>U25+U38+U45+U57+U89+U106</f>
        <v>190</v>
      </c>
      <c r="V125" s="141">
        <f>V25+V38+V45+V57+V65+V74+V82+V89+V98+V106+V114+V121+V123</f>
        <v>0</v>
      </c>
      <c r="W125" s="141">
        <f>W25+W38+W45+W57+W65+W74+W82+W89+W98+W106+W114+W121+W123</f>
        <v>0</v>
      </c>
      <c r="X125" s="141">
        <f>X25+X38+X45+X57+X65+X74+X82+X89+X98+X106+X114+X121+X123</f>
        <v>0</v>
      </c>
      <c r="Y125" s="141">
        <f>Y25+Y38+Y45+Y57+Y65+Y74+Y82+Y89+Y98+Y106+Y114+Y121+Y123</f>
        <v>0</v>
      </c>
    </row>
    <row r="126" spans="1:25" ht="12.75" customHeight="1" thickBot="1" thickTop="1">
      <c r="A126" s="149"/>
      <c r="B126" s="149"/>
      <c r="C126" s="150"/>
      <c r="D126" s="149" t="s">
        <v>16</v>
      </c>
      <c r="E126" s="151"/>
      <c r="F126" s="152">
        <f>SUM(N125:Y125)</f>
        <v>1200</v>
      </c>
      <c r="G126" s="151"/>
      <c r="H126" s="151"/>
      <c r="I126" s="151"/>
      <c r="J126" s="151"/>
      <c r="K126" s="151"/>
      <c r="L126" s="151"/>
      <c r="M126" s="151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</row>
    <row r="127" spans="1:25" ht="13.5" customHeight="1" thickBot="1" thickTop="1">
      <c r="A127" s="149"/>
      <c r="B127" s="149"/>
      <c r="C127" s="150"/>
      <c r="D127" s="149" t="s">
        <v>17</v>
      </c>
      <c r="E127" s="149"/>
      <c r="F127" s="152">
        <f>SUM(G125:M125)</f>
        <v>1200</v>
      </c>
      <c r="G127" s="149"/>
      <c r="H127" s="151"/>
      <c r="I127" s="216" t="s">
        <v>13</v>
      </c>
      <c r="J127" s="216"/>
      <c r="K127" s="216"/>
      <c r="L127" s="216"/>
      <c r="M127" s="217"/>
      <c r="N127" s="155">
        <f>COUNTIF($D15:$D125,1)</f>
        <v>6</v>
      </c>
      <c r="O127" s="156">
        <f>COUNTIF($E15:$E125,1)</f>
        <v>14</v>
      </c>
      <c r="P127" s="155">
        <f>COUNTIF($D15:$D125,2)</f>
        <v>2</v>
      </c>
      <c r="Q127" s="156">
        <f>COUNTIF($E15:$E125,2)</f>
        <v>21</v>
      </c>
      <c r="R127" s="155">
        <f>COUNTIF($D15:$D125,3)</f>
        <v>2</v>
      </c>
      <c r="S127" s="156">
        <f>COUNTIF($E15:$E125,3)</f>
        <v>15</v>
      </c>
      <c r="T127" s="155">
        <f>COUNTIF($D15:$D125,4)</f>
        <v>1</v>
      </c>
      <c r="U127" s="156">
        <f>COUNTIF($E15:$E125,4)</f>
        <v>10</v>
      </c>
      <c r="V127" s="155">
        <f>COUNTIF($D15:$D125,5)</f>
        <v>0</v>
      </c>
      <c r="W127" s="156">
        <f>COUNTIF($E15:$E125,5)</f>
        <v>0</v>
      </c>
      <c r="X127" s="155">
        <f>COUNTIF($D15:$D125,6)</f>
        <v>0</v>
      </c>
      <c r="Y127" s="156">
        <f>COUNTIF($E15:$E125,6)</f>
        <v>0</v>
      </c>
    </row>
    <row r="128" spans="1:25" ht="12.75" customHeight="1" thickTop="1">
      <c r="A128" s="151"/>
      <c r="B128" s="151"/>
      <c r="C128" s="157"/>
      <c r="D128" s="151"/>
      <c r="E128" s="151"/>
      <c r="F128" s="158">
        <f>IF(F126=F127,"","BŁĄD !!! SPRAWDŹ WIERSZ OGÓŁEM")</f>
      </c>
      <c r="G128" s="151"/>
      <c r="H128" s="151"/>
      <c r="I128" s="151"/>
      <c r="J128" s="151"/>
      <c r="K128" s="151"/>
      <c r="L128" s="151"/>
      <c r="M128" s="151"/>
      <c r="N128" s="151">
        <f>IF(N127&gt;8,"za dużo E","")</f>
      </c>
      <c r="O128" s="151"/>
      <c r="P128" s="151">
        <f>IF(P127&gt;8,"za dużo E","")</f>
      </c>
      <c r="Q128" s="151"/>
      <c r="R128" s="151">
        <f>IF(R127&gt;8,"za dużo E","")</f>
      </c>
      <c r="S128" s="151"/>
      <c r="T128" s="151">
        <f>IF(T127&gt;8,"za dużo E","")</f>
      </c>
      <c r="U128" s="151"/>
      <c r="V128" s="151">
        <f>IF(V127&gt;8,"za dużo E","")</f>
      </c>
      <c r="W128" s="151"/>
      <c r="X128" s="151">
        <f>IF(X127&gt;8,"za dużo E","")</f>
      </c>
      <c r="Y128" s="151"/>
    </row>
    <row r="129" spans="3:6" ht="16.5" customHeight="1">
      <c r="C129" s="172" t="s">
        <v>63</v>
      </c>
      <c r="F129" s="159"/>
    </row>
    <row r="130" ht="16.5" customHeight="1">
      <c r="F130" s="159"/>
    </row>
    <row r="131" ht="16.5" customHeight="1">
      <c r="F131" s="159"/>
    </row>
    <row r="132" ht="16.5" customHeight="1">
      <c r="F132" s="159"/>
    </row>
    <row r="133" ht="16.5" customHeight="1">
      <c r="F133" s="159"/>
    </row>
    <row r="134" ht="16.5" customHeight="1">
      <c r="F134" s="159"/>
    </row>
    <row r="135" ht="16.5" customHeight="1">
      <c r="F135" s="159"/>
    </row>
    <row r="136" ht="16.5" customHeight="1">
      <c r="F136" s="159"/>
    </row>
    <row r="137" ht="16.5" customHeight="1">
      <c r="F137" s="159"/>
    </row>
    <row r="138" ht="16.5" customHeight="1">
      <c r="F138" s="159"/>
    </row>
    <row r="139" ht="16.5" customHeight="1">
      <c r="F139" s="159"/>
    </row>
    <row r="140" ht="16.5" customHeight="1">
      <c r="F140" s="159"/>
    </row>
    <row r="141" ht="16.5" customHeight="1">
      <c r="F141" s="159"/>
    </row>
    <row r="142" ht="16.5" customHeight="1">
      <c r="F142" s="159"/>
    </row>
    <row r="143" ht="16.5" customHeight="1">
      <c r="F143" s="159"/>
    </row>
    <row r="144" ht="16.5" customHeight="1">
      <c r="F144" s="159"/>
    </row>
    <row r="145" ht="16.5" customHeight="1">
      <c r="F145" s="159"/>
    </row>
    <row r="146" ht="16.5" customHeight="1">
      <c r="F146" s="159"/>
    </row>
    <row r="147" ht="16.5" customHeight="1">
      <c r="F147" s="159"/>
    </row>
    <row r="148" ht="16.5" customHeight="1">
      <c r="F148" s="159"/>
    </row>
    <row r="149" ht="16.5" customHeight="1">
      <c r="F149" s="159"/>
    </row>
    <row r="150" ht="16.5" customHeight="1">
      <c r="F150" s="159"/>
    </row>
    <row r="151" ht="16.5" customHeight="1">
      <c r="F151" s="159"/>
    </row>
    <row r="152" ht="16.5" customHeight="1">
      <c r="F152" s="159"/>
    </row>
    <row r="153" ht="16.5" customHeight="1">
      <c r="F153" s="159"/>
    </row>
    <row r="154" ht="16.5" customHeight="1">
      <c r="F154" s="159"/>
    </row>
    <row r="155" ht="16.5" customHeight="1">
      <c r="F155" s="159"/>
    </row>
    <row r="156" ht="16.5" customHeight="1">
      <c r="F156" s="159"/>
    </row>
    <row r="157" ht="16.5" customHeight="1">
      <c r="F157" s="159"/>
    </row>
    <row r="158" ht="16.5" customHeight="1">
      <c r="F158" s="159"/>
    </row>
    <row r="159" ht="16.5" customHeight="1">
      <c r="F159" s="159"/>
    </row>
    <row r="160" ht="16.5" customHeight="1">
      <c r="F160" s="159"/>
    </row>
    <row r="161" ht="16.5" customHeight="1">
      <c r="F161" s="159"/>
    </row>
    <row r="162" ht="16.5" customHeight="1">
      <c r="F162" s="159"/>
    </row>
    <row r="163" ht="16.5" customHeight="1">
      <c r="F163" s="159"/>
    </row>
    <row r="164" ht="16.5" customHeight="1">
      <c r="F164" s="159"/>
    </row>
    <row r="165" ht="16.5" customHeight="1">
      <c r="F165" s="159"/>
    </row>
    <row r="166" ht="16.5" customHeight="1">
      <c r="F166" s="159"/>
    </row>
    <row r="167" ht="16.5" customHeight="1">
      <c r="F167" s="159"/>
    </row>
    <row r="168" ht="16.5" customHeight="1">
      <c r="F168" s="159"/>
    </row>
    <row r="169" ht="16.5" customHeight="1">
      <c r="F169" s="159"/>
    </row>
    <row r="170" ht="16.5" customHeight="1">
      <c r="F170" s="159"/>
    </row>
    <row r="171" ht="16.5" customHeight="1">
      <c r="F171" s="159"/>
    </row>
    <row r="172" ht="16.5" customHeight="1">
      <c r="F172" s="159"/>
    </row>
    <row r="173" ht="16.5" customHeight="1">
      <c r="F173" s="159"/>
    </row>
    <row r="174" ht="16.5" customHeight="1">
      <c r="F174" s="159"/>
    </row>
    <row r="175" ht="16.5" customHeight="1">
      <c r="F175" s="159"/>
    </row>
    <row r="176" ht="16.5" customHeight="1">
      <c r="F176" s="159"/>
    </row>
    <row r="177" ht="16.5" customHeight="1">
      <c r="F177" s="159"/>
    </row>
    <row r="178" ht="16.5" customHeight="1">
      <c r="F178" s="159"/>
    </row>
    <row r="179" ht="13.5">
      <c r="F179" s="159"/>
    </row>
    <row r="180" ht="13.5">
      <c r="F180" s="159"/>
    </row>
    <row r="181" ht="13.5">
      <c r="F181" s="159"/>
    </row>
    <row r="182" ht="13.5">
      <c r="F182" s="159"/>
    </row>
    <row r="183" ht="13.5">
      <c r="F183" s="159"/>
    </row>
    <row r="184" ht="13.5">
      <c r="F184" s="159"/>
    </row>
    <row r="185" ht="13.5">
      <c r="F185" s="159"/>
    </row>
    <row r="186" ht="13.5">
      <c r="F186" s="159"/>
    </row>
    <row r="187" ht="13.5">
      <c r="F187" s="159"/>
    </row>
    <row r="188" ht="13.5">
      <c r="F188" s="159"/>
    </row>
    <row r="189" ht="13.5">
      <c r="F189" s="159"/>
    </row>
    <row r="190" ht="13.5">
      <c r="F190" s="159"/>
    </row>
    <row r="191" ht="13.5">
      <c r="F191" s="159"/>
    </row>
    <row r="192" ht="13.5">
      <c r="F192" s="159"/>
    </row>
    <row r="193" ht="13.5">
      <c r="F193" s="159"/>
    </row>
    <row r="194" ht="13.5">
      <c r="F194" s="159"/>
    </row>
    <row r="195" ht="13.5">
      <c r="F195" s="159"/>
    </row>
    <row r="196" ht="13.5">
      <c r="F196" s="159"/>
    </row>
    <row r="197" ht="13.5">
      <c r="F197" s="159"/>
    </row>
    <row r="198" ht="13.5">
      <c r="F198" s="159"/>
    </row>
    <row r="199" ht="13.5">
      <c r="F199" s="159"/>
    </row>
    <row r="200" ht="13.5">
      <c r="F200" s="159"/>
    </row>
    <row r="201" ht="13.5">
      <c r="F201" s="159"/>
    </row>
    <row r="202" ht="13.5">
      <c r="F202" s="159"/>
    </row>
    <row r="203" ht="13.5">
      <c r="F203" s="159"/>
    </row>
    <row r="204" ht="13.5">
      <c r="F204" s="159"/>
    </row>
    <row r="205" ht="13.5">
      <c r="F205" s="159"/>
    </row>
    <row r="206" ht="13.5">
      <c r="F206" s="159"/>
    </row>
    <row r="207" ht="13.5">
      <c r="F207" s="159"/>
    </row>
    <row r="208" ht="13.5">
      <c r="F208" s="159"/>
    </row>
    <row r="209" ht="13.5">
      <c r="F209" s="159"/>
    </row>
    <row r="210" ht="13.5">
      <c r="F210" s="159"/>
    </row>
    <row r="211" ht="13.5">
      <c r="F211" s="159"/>
    </row>
    <row r="212" ht="13.5">
      <c r="F212" s="159"/>
    </row>
    <row r="213" ht="13.5">
      <c r="F213" s="159"/>
    </row>
    <row r="214" ht="13.5">
      <c r="F214" s="159"/>
    </row>
    <row r="215" ht="13.5">
      <c r="F215" s="159"/>
    </row>
    <row r="216" ht="13.5">
      <c r="F216" s="159"/>
    </row>
    <row r="217" ht="13.5">
      <c r="F217" s="159"/>
    </row>
    <row r="218" ht="13.5">
      <c r="F218" s="159"/>
    </row>
    <row r="219" ht="13.5">
      <c r="F219" s="159"/>
    </row>
    <row r="220" ht="13.5">
      <c r="F220" s="159"/>
    </row>
    <row r="221" ht="13.5">
      <c r="F221" s="159"/>
    </row>
    <row r="222" ht="13.5">
      <c r="F222" s="159"/>
    </row>
    <row r="223" ht="13.5">
      <c r="F223" s="159"/>
    </row>
    <row r="224" ht="13.5">
      <c r="F224" s="159"/>
    </row>
    <row r="225" ht="13.5">
      <c r="F225" s="159"/>
    </row>
    <row r="226" ht="13.5">
      <c r="F226" s="159"/>
    </row>
    <row r="227" ht="13.5">
      <c r="F227" s="159"/>
    </row>
    <row r="228" ht="13.5">
      <c r="F228" s="159"/>
    </row>
    <row r="229" ht="13.5">
      <c r="F229" s="159"/>
    </row>
    <row r="230" ht="13.5">
      <c r="F230" s="159"/>
    </row>
    <row r="231" ht="13.5">
      <c r="F231" s="159"/>
    </row>
    <row r="232" ht="13.5">
      <c r="F232" s="159"/>
    </row>
    <row r="233" ht="13.5">
      <c r="F233" s="159"/>
    </row>
    <row r="234" ht="13.5">
      <c r="F234" s="159"/>
    </row>
    <row r="235" ht="13.5">
      <c r="F235" s="159"/>
    </row>
    <row r="236" ht="13.5">
      <c r="F236" s="159"/>
    </row>
    <row r="237" ht="13.5">
      <c r="F237" s="159"/>
    </row>
    <row r="238" ht="13.5">
      <c r="F238" s="159"/>
    </row>
    <row r="239" ht="13.5">
      <c r="F239" s="159"/>
    </row>
    <row r="240" ht="13.5">
      <c r="F240" s="159"/>
    </row>
    <row r="241" ht="13.5">
      <c r="F241" s="159"/>
    </row>
    <row r="242" ht="13.5">
      <c r="F242" s="159"/>
    </row>
    <row r="243" ht="13.5">
      <c r="F243" s="159"/>
    </row>
    <row r="244" ht="13.5">
      <c r="F244" s="159"/>
    </row>
    <row r="245" ht="13.5">
      <c r="F245" s="159"/>
    </row>
    <row r="246" ht="13.5">
      <c r="F246" s="159"/>
    </row>
    <row r="247" ht="13.5">
      <c r="F247" s="159"/>
    </row>
    <row r="248" ht="13.5">
      <c r="F248" s="159"/>
    </row>
    <row r="249" ht="13.5">
      <c r="F249" s="159"/>
    </row>
    <row r="250" ht="13.5">
      <c r="F250" s="159"/>
    </row>
    <row r="251" ht="13.5">
      <c r="F251" s="159"/>
    </row>
    <row r="252" ht="13.5">
      <c r="F252" s="159"/>
    </row>
    <row r="253" ht="13.5">
      <c r="F253" s="159"/>
    </row>
    <row r="254" ht="13.5">
      <c r="F254" s="159"/>
    </row>
    <row r="255" ht="13.5">
      <c r="F255" s="159"/>
    </row>
    <row r="256" ht="13.5">
      <c r="F256" s="159"/>
    </row>
    <row r="257" ht="13.5">
      <c r="F257" s="159"/>
    </row>
    <row r="258" ht="13.5">
      <c r="F258" s="159"/>
    </row>
    <row r="259" ht="13.5">
      <c r="F259" s="159"/>
    </row>
    <row r="260" ht="13.5">
      <c r="F260" s="159"/>
    </row>
    <row r="261" ht="13.5">
      <c r="F261" s="159"/>
    </row>
    <row r="262" ht="13.5">
      <c r="F262" s="159"/>
    </row>
    <row r="263" ht="13.5">
      <c r="F263" s="159"/>
    </row>
    <row r="264" ht="13.5">
      <c r="F264" s="159"/>
    </row>
    <row r="265" ht="13.5">
      <c r="F265" s="159"/>
    </row>
    <row r="266" ht="13.5">
      <c r="F266" s="159"/>
    </row>
    <row r="267" ht="13.5">
      <c r="F267" s="159"/>
    </row>
    <row r="268" ht="13.5">
      <c r="F268" s="159"/>
    </row>
    <row r="269" ht="13.5">
      <c r="F269" s="159"/>
    </row>
    <row r="270" ht="13.5">
      <c r="F270" s="159"/>
    </row>
    <row r="271" ht="13.5">
      <c r="F271" s="159"/>
    </row>
    <row r="272" ht="13.5">
      <c r="F272" s="159"/>
    </row>
    <row r="273" ht="13.5">
      <c r="F273" s="159"/>
    </row>
    <row r="274" ht="13.5">
      <c r="F274" s="159"/>
    </row>
    <row r="275" ht="13.5">
      <c r="F275" s="159"/>
    </row>
    <row r="276" ht="13.5">
      <c r="F276" s="159"/>
    </row>
  </sheetData>
  <sheetProtection/>
  <mergeCells count="53">
    <mergeCell ref="R1:Y1"/>
    <mergeCell ref="I127:M127"/>
    <mergeCell ref="N126:O126"/>
    <mergeCell ref="P126:Q126"/>
    <mergeCell ref="R126:S126"/>
    <mergeCell ref="T126:U126"/>
    <mergeCell ref="V126:W126"/>
    <mergeCell ref="X126:Y126"/>
    <mergeCell ref="A107:Y107"/>
    <mergeCell ref="A108:Y108"/>
    <mergeCell ref="A115:Y115"/>
    <mergeCell ref="A121:B121"/>
    <mergeCell ref="A122:Y122"/>
    <mergeCell ref="A125:B125"/>
    <mergeCell ref="D125:E125"/>
    <mergeCell ref="A124:B124"/>
    <mergeCell ref="D124:E124"/>
    <mergeCell ref="A89:B89"/>
    <mergeCell ref="A90:Y90"/>
    <mergeCell ref="A91:Y91"/>
    <mergeCell ref="A98:B98"/>
    <mergeCell ref="A99:Y99"/>
    <mergeCell ref="A106:B106"/>
    <mergeCell ref="A66:Y66"/>
    <mergeCell ref="A74:B74"/>
    <mergeCell ref="A75:Y75"/>
    <mergeCell ref="A76:Y76"/>
    <mergeCell ref="A82:B82"/>
    <mergeCell ref="A83:Y83"/>
    <mergeCell ref="B67:B73"/>
    <mergeCell ref="A39:Y39"/>
    <mergeCell ref="A45:B45"/>
    <mergeCell ref="A46:Y46"/>
    <mergeCell ref="A57:B57"/>
    <mergeCell ref="A58:Y58"/>
    <mergeCell ref="A65:B65"/>
    <mergeCell ref="X11:Y11"/>
    <mergeCell ref="A14:Y14"/>
    <mergeCell ref="A25:B25"/>
    <mergeCell ref="A26:Y26"/>
    <mergeCell ref="A38:B38"/>
    <mergeCell ref="A5:Y5"/>
    <mergeCell ref="A6:Y6"/>
    <mergeCell ref="A7:Y7"/>
    <mergeCell ref="A9:Y9"/>
    <mergeCell ref="F10:M11"/>
    <mergeCell ref="N10:Q10"/>
    <mergeCell ref="R10:U10"/>
    <mergeCell ref="V10:Y10"/>
    <mergeCell ref="A2:Y2"/>
    <mergeCell ref="A3:Y3"/>
    <mergeCell ref="A4:Y4"/>
    <mergeCell ref="A8:Y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79" r:id="rId3"/>
  <rowBreaks count="2" manualBreakCount="2">
    <brk id="38" max="255" man="1"/>
    <brk id="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Paulina Fiedorczuk</cp:lastModifiedBy>
  <cp:lastPrinted>2022-07-06T08:07:18Z</cp:lastPrinted>
  <dcterms:created xsi:type="dcterms:W3CDTF">1998-05-26T18:21:06Z</dcterms:created>
  <dcterms:modified xsi:type="dcterms:W3CDTF">2023-01-04T13:57:12Z</dcterms:modified>
  <cp:category/>
  <cp:version/>
  <cp:contentType/>
  <cp:contentStatus/>
</cp:coreProperties>
</file>